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900" yWindow="20" windowWidth="23080" windowHeight="13860" activeTab="4"/>
  </bookViews>
  <sheets>
    <sheet name="Tier 1" sheetId="1" r:id="rId1"/>
    <sheet name="Tier 2" sheetId="2" r:id="rId2"/>
    <sheet name="Tier 3" sheetId="3" r:id="rId3"/>
    <sheet name="Tier 4" sheetId="4" r:id="rId4"/>
    <sheet name="Tier 5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2" i="5" l="1"/>
  <c r="E298" i="5"/>
  <c r="D298" i="5"/>
  <c r="E219" i="5"/>
  <c r="E275" i="5"/>
  <c r="D275" i="5"/>
  <c r="E270" i="5"/>
  <c r="E254" i="5"/>
  <c r="E225" i="5"/>
  <c r="D225" i="5"/>
  <c r="E215" i="5"/>
  <c r="D215" i="5"/>
  <c r="E204" i="5"/>
  <c r="D204" i="5"/>
  <c r="E195" i="5"/>
  <c r="D195" i="5"/>
  <c r="E184" i="5"/>
  <c r="D184" i="5"/>
  <c r="E177" i="5"/>
  <c r="D177" i="5"/>
  <c r="E170" i="5"/>
  <c r="D170" i="5"/>
  <c r="E164" i="5"/>
  <c r="D164" i="5"/>
  <c r="D158" i="5"/>
  <c r="E158" i="5"/>
  <c r="E152" i="5"/>
  <c r="D152" i="5"/>
  <c r="E141" i="5"/>
  <c r="D141" i="5"/>
  <c r="E129" i="5"/>
  <c r="D129" i="5"/>
  <c r="E108" i="5"/>
  <c r="D108" i="5"/>
  <c r="E91" i="5"/>
  <c r="D91" i="5"/>
  <c r="E77" i="5"/>
  <c r="D77" i="5"/>
  <c r="E45" i="2"/>
  <c r="D45" i="2"/>
  <c r="E24" i="5"/>
  <c r="D24" i="5"/>
  <c r="E13" i="4"/>
  <c r="E24" i="4"/>
  <c r="E33" i="4"/>
  <c r="E37" i="4"/>
  <c r="D24" i="4"/>
  <c r="D33" i="4"/>
  <c r="D13" i="4"/>
  <c r="D37" i="4"/>
  <c r="E112" i="1"/>
  <c r="E89" i="1"/>
  <c r="E221" i="1"/>
  <c r="E38" i="2"/>
  <c r="E17" i="2"/>
  <c r="E8" i="2"/>
  <c r="E52" i="2"/>
  <c r="D38" i="2"/>
  <c r="D52" i="2"/>
  <c r="D17" i="2"/>
  <c r="D8" i="2"/>
  <c r="E13" i="1"/>
  <c r="D146" i="1"/>
  <c r="E146" i="1"/>
  <c r="E217" i="1"/>
  <c r="D217" i="1"/>
  <c r="D221" i="1"/>
  <c r="D112" i="1"/>
  <c r="D89" i="1"/>
  <c r="E174" i="1"/>
  <c r="E285" i="5"/>
  <c r="E289" i="5"/>
  <c r="E134" i="5"/>
  <c r="E38" i="5"/>
  <c r="E28" i="5"/>
  <c r="G488" i="5"/>
  <c r="E124" i="1"/>
  <c r="E23" i="1"/>
  <c r="E6" i="1"/>
  <c r="G490" i="5"/>
  <c r="D38" i="5"/>
  <c r="D285" i="5"/>
  <c r="D289" i="5"/>
  <c r="D270" i="5"/>
  <c r="D254" i="5"/>
  <c r="D134" i="5"/>
  <c r="D122" i="5"/>
  <c r="D28" i="5"/>
  <c r="D174" i="1"/>
  <c r="D6" i="1"/>
  <c r="D13" i="1"/>
  <c r="D23" i="1"/>
  <c r="D124" i="1"/>
</calcChain>
</file>

<file path=xl/sharedStrings.xml><?xml version="1.0" encoding="utf-8"?>
<sst xmlns="http://schemas.openxmlformats.org/spreadsheetml/2006/main" count="624" uniqueCount="533">
  <si>
    <t>Ambassadors</t>
  </si>
  <si>
    <t>Conduct Board</t>
  </si>
  <si>
    <t>Tier 1 Organizations</t>
  </si>
  <si>
    <t>Total</t>
  </si>
  <si>
    <t>Requested</t>
  </si>
  <si>
    <t>Robe dry-cleaning</t>
  </si>
  <si>
    <t>Tablecloth dry-cleaning</t>
  </si>
  <si>
    <t>Honor Board</t>
  </si>
  <si>
    <t>Conference Registration ($270X4)</t>
  </si>
  <si>
    <t>ASCA Membership Fees ($35X4)</t>
  </si>
  <si>
    <t>Lancer Productions</t>
  </si>
  <si>
    <t>NACA</t>
  </si>
  <si>
    <t>Publicity</t>
  </si>
  <si>
    <t>Spring Weekend</t>
  </si>
  <si>
    <t>New Lancer Days</t>
  </si>
  <si>
    <t>Mortar Board</t>
  </si>
  <si>
    <t>Postage for off campus</t>
  </si>
  <si>
    <t>Posters, Flyers, banner, etc</t>
  </si>
  <si>
    <t>Midway outside activities (Oktoberfest) airbrush tattoos,photos,caricatures.</t>
  </si>
  <si>
    <t>Band Compensation</t>
  </si>
  <si>
    <t>Sound Equipment/Lights</t>
  </si>
  <si>
    <t>Stages/Tents</t>
  </si>
  <si>
    <t>State Mandated Tent/Stage Permits</t>
  </si>
  <si>
    <t>On-Site Ambulance</t>
  </si>
  <si>
    <t>Port-A-Johns</t>
  </si>
  <si>
    <t>Longwood/Professional Security</t>
  </si>
  <si>
    <t>Cake for Dr. Jordan's Bonfire (Oktoberfest Week)</t>
  </si>
  <si>
    <t>Food/Hospitality/Hotels (Bands/Work Crews)</t>
  </si>
  <si>
    <t>D-Hall Decorations</t>
  </si>
  <si>
    <t>Printing/Copying</t>
  </si>
  <si>
    <t>Color Wars Paint</t>
  </si>
  <si>
    <t>Color Wars Cups</t>
  </si>
  <si>
    <t>RCL Advisory Board</t>
  </si>
  <si>
    <t>Rotunda</t>
  </si>
  <si>
    <t>Farmville Herald</t>
  </si>
  <si>
    <t xml:space="preserve">Cable/Phone Bill </t>
  </si>
  <si>
    <t xml:space="preserve">Publicity </t>
  </si>
  <si>
    <t>Office Supplies</t>
  </si>
  <si>
    <t>Town News</t>
  </si>
  <si>
    <t>New Student Leadership Program: Two buses for transportation to and from Triple C Camp</t>
  </si>
  <si>
    <t>New Student Leadership Program: Camping Expenses for NSLP ($50.00 per person)</t>
  </si>
  <si>
    <t>New Student Leadership Program: Meals at NSLP ($50.00 per person)</t>
  </si>
  <si>
    <t>New Student Leadership Program: NSLP Guest Speaker Payment</t>
  </si>
  <si>
    <t>New Student Leadership Program: 1/2 SEAL Registration Fee for NSLP</t>
  </si>
  <si>
    <t xml:space="preserve">New Student Leadership Program: NSLP Ropes Course Training </t>
  </si>
  <si>
    <t xml:space="preserve">Fall/Spring Retreats: Location Fees, Materials, and Training Expenses  </t>
  </si>
  <si>
    <t>Fall Leadership Congerence: Motivational Speaker</t>
  </si>
  <si>
    <t>Conference Program Printing</t>
  </si>
  <si>
    <t>Conference Materials</t>
  </si>
  <si>
    <t>Sticks and Stones Bullying Campaign: T-shirts (150 shirts x $6.86 +100 shipping)</t>
  </si>
  <si>
    <t>S.E.A.L.</t>
  </si>
  <si>
    <t>Allocated</t>
  </si>
  <si>
    <t>SGA</t>
  </si>
  <si>
    <t>License Fees</t>
  </si>
  <si>
    <t>Web Streaming</t>
  </si>
  <si>
    <t>Phone Costs</t>
  </si>
  <si>
    <t>Ink Cartridges</t>
  </si>
  <si>
    <t>Music</t>
  </si>
  <si>
    <t>Hospitality</t>
  </si>
  <si>
    <t>Sounds, Lights, and Stage</t>
  </si>
  <si>
    <t>Security</t>
  </si>
  <si>
    <t>Sports Travel</t>
  </si>
  <si>
    <t>WMLU</t>
  </si>
  <si>
    <t>um</t>
  </si>
  <si>
    <t>CBE Dean's Advisory Board</t>
  </si>
  <si>
    <t>Pizza and Principles</t>
  </si>
  <si>
    <t>Lambda Alpha Epsilon</t>
  </si>
  <si>
    <t xml:space="preserve"> </t>
  </si>
  <si>
    <t>Order Of Omega</t>
  </si>
  <si>
    <t>Tier 2 Organizations</t>
  </si>
  <si>
    <t>Tier 3 Sports Club Council</t>
  </si>
  <si>
    <t>Women’s Basketball</t>
  </si>
  <si>
    <t>National Conference Dues</t>
  </si>
  <si>
    <t>CPC</t>
  </si>
  <si>
    <t>NPHC</t>
  </si>
  <si>
    <t>IFC</t>
  </si>
  <si>
    <t>Late Night Event</t>
  </si>
  <si>
    <t>First Friday Back</t>
  </si>
  <si>
    <t>Tier 5 Organizations</t>
  </si>
  <si>
    <t>Alternative Spring Break</t>
  </si>
  <si>
    <t>Trip A site fee</t>
  </si>
  <si>
    <t>Trip B site fee</t>
  </si>
  <si>
    <t>Trip C site fee</t>
  </si>
  <si>
    <t>AMOR</t>
  </si>
  <si>
    <t>Mailing Fees</t>
  </si>
  <si>
    <t>American Marketing Assocation</t>
  </si>
  <si>
    <t>Big Event</t>
  </si>
  <si>
    <t>B.A.S.I.C. Gospel Choir</t>
  </si>
  <si>
    <t>i.Programs</t>
  </si>
  <si>
    <t>ii.Publications</t>
  </si>
  <si>
    <t>Spring Gospel Festival</t>
  </si>
  <si>
    <t>Printing Services</t>
  </si>
  <si>
    <t>b. Refreshment</t>
  </si>
  <si>
    <t xml:space="preserve">Fall Gospel Concert </t>
  </si>
  <si>
    <t>a.Printing Services ($35.50)</t>
  </si>
  <si>
    <t xml:space="preserve">East Coast Gospel Festival </t>
  </si>
  <si>
    <t>a.Hotel ($1,788.72)</t>
  </si>
  <si>
    <t>B.Transportation ($400)</t>
  </si>
  <si>
    <t>Big Siblings</t>
  </si>
  <si>
    <t>Training Materials</t>
  </si>
  <si>
    <t>Career Educators</t>
  </si>
  <si>
    <t>Etiquette Dinner</t>
  </si>
  <si>
    <t>a. Aramark services</t>
  </si>
  <si>
    <t>Professional Dress Fashion Show</t>
  </si>
  <si>
    <t>a. Posters, flyers, banner, etc.</t>
  </si>
  <si>
    <t>b. Aramark services</t>
  </si>
  <si>
    <t>Career Immersion: Employer Road Trip</t>
  </si>
  <si>
    <t>b. Driver ($15 per hour)</t>
  </si>
  <si>
    <t>Career Exploration Speaker Event</t>
  </si>
  <si>
    <t>a. Retreat materials (programs, namebadges, etc.</t>
  </si>
  <si>
    <t>b. Keynote Speaker</t>
  </si>
  <si>
    <t>c. Aramark services</t>
  </si>
  <si>
    <t>College Republicans of Longwood University</t>
  </si>
  <si>
    <t>F.I.E.R.C.E Dance Team</t>
  </si>
  <si>
    <t>Lancer Lunatics</t>
  </si>
  <si>
    <t>Ecoquest</t>
  </si>
  <si>
    <t xml:space="preserve">National Student Speech Language Hearing Association </t>
  </si>
  <si>
    <t>Sertoma Walk</t>
  </si>
  <si>
    <t>Literacy Fair</t>
  </si>
  <si>
    <t>Advertising</t>
  </si>
  <si>
    <t>Supplies</t>
  </si>
  <si>
    <t>Senior Class Council</t>
  </si>
  <si>
    <t>Novelties</t>
  </si>
  <si>
    <t>Student Diversity and Inclusion Council</t>
  </si>
  <si>
    <t>Hispanic Heritage Month</t>
  </si>
  <si>
    <t>Native American History Month</t>
  </si>
  <si>
    <t>Black History Month</t>
  </si>
  <si>
    <t>Women History Month</t>
  </si>
  <si>
    <t>Asian Pacific Islander Month</t>
  </si>
  <si>
    <t>Social Activist Programs</t>
  </si>
  <si>
    <t>Martin Luther King Jr. Week</t>
  </si>
  <si>
    <t>Social Justice in Action Leadership Submit</t>
  </si>
  <si>
    <t>Student Union Advisory Board</t>
  </si>
  <si>
    <t xml:space="preserve">Baseball Trip </t>
  </si>
  <si>
    <t>Admission: $30 x 54 students = $1620</t>
  </si>
  <si>
    <t>Transportation: $2000</t>
  </si>
  <si>
    <t>Total: $810- $15 per student x 54</t>
  </si>
  <si>
    <t>Kings Dominion Halloween Haunt</t>
  </si>
  <si>
    <t>Admission: $34 x 108 students = $4320</t>
  </si>
  <si>
    <t>Transportation: $2600</t>
  </si>
  <si>
    <t>Total: $1,836 - $17 per student x $108</t>
  </si>
  <si>
    <t>Transportation: $1500</t>
  </si>
  <si>
    <t>Total: $270 - $5 per student x 54</t>
  </si>
  <si>
    <t>Family Weekend</t>
  </si>
  <si>
    <t>Longwood University Basketball Trips</t>
  </si>
  <si>
    <t>DC Trip for a Day</t>
  </si>
  <si>
    <t>Printing Waivers and Forms</t>
  </si>
  <si>
    <t>Rural Gaming Club</t>
  </si>
  <si>
    <t>Peer Health Educators</t>
  </si>
  <si>
    <t>Stall News</t>
  </si>
  <si>
    <t>Therapeutic Recreation Organization</t>
  </si>
  <si>
    <t>Young Life</t>
  </si>
  <si>
    <t>B. Signage ($140)</t>
  </si>
  <si>
    <t>C. Stage ($350)</t>
  </si>
  <si>
    <t>E. PR Fylers ($10)</t>
  </si>
  <si>
    <t>Tier 5 Total</t>
  </si>
  <si>
    <t>      Baseball</t>
  </si>
  <si>
    <t>     Tennis</t>
  </si>
  <si>
    <t>      Men’s Soccer</t>
  </si>
  <si>
    <t>     Women’s Soccer</t>
  </si>
  <si>
    <t>      Field Hockey</t>
  </si>
  <si>
    <t>        Fishing</t>
  </si>
  <si>
    <t>       Women’s Lacrosse</t>
  </si>
  <si>
    <t>      Swimming</t>
  </si>
  <si>
    <t>       Color Guard</t>
  </si>
  <si>
    <t>        Men’s Lacrosse</t>
  </si>
  <si>
    <t>      Women’s Volleyball</t>
  </si>
  <si>
    <t>      Men’s Volleyball</t>
  </si>
  <si>
    <t>       Women’s Rugby</t>
  </si>
  <si>
    <t>      Men’s Rugby</t>
  </si>
  <si>
    <t>       Football</t>
  </si>
  <si>
    <t>        Wrestling</t>
  </si>
  <si>
    <t>     Ultimate Frisbee</t>
  </si>
  <si>
    <t>       Equestrian</t>
  </si>
  <si>
    <t>   Women’s Softball</t>
  </si>
  <si>
    <t>  Golf</t>
  </si>
  <si>
    <t>       Dressage</t>
  </si>
  <si>
    <t>        Racquetball</t>
  </si>
  <si>
    <t>  Cycling</t>
  </si>
  <si>
    <t>Sports Club Council</t>
  </si>
  <si>
    <t>Tier 4 Greek Oversight</t>
  </si>
  <si>
    <t>Uniform</t>
  </si>
  <si>
    <t>Fall Leadership Conference: Two buses for transportation to and from Fall Conference</t>
  </si>
  <si>
    <t>Fall Leadership Conference: Fri./Sat. refreshments and entertainment at Fall Conference</t>
  </si>
  <si>
    <t>Fall  Leadership Conference: 1/2 S.E.A.L. registration fee for Fall Conference</t>
  </si>
  <si>
    <t>Fall  Leadership Conference: 1/4 participant registration fee for Fall Conference</t>
  </si>
  <si>
    <t>Sticks and Stones Bullying Campaign: Supplies and Refreshments</t>
  </si>
  <si>
    <t>Publicity/ Printing Services (Pays for printing in Anegla's Office and with the Student Union)</t>
  </si>
  <si>
    <t>Zion Baptist Church in Dillwyn (60.8)</t>
  </si>
  <si>
    <t>Transportation (.32 per mile)</t>
  </si>
  <si>
    <t>The Woodland (3.2)</t>
  </si>
  <si>
    <t>Springfield Baptist Church in Appomattox (80)</t>
  </si>
  <si>
    <t>Calvary Baptist Church in Burkeville (30)</t>
  </si>
  <si>
    <t>Church of All Nations in Farmville (18.6)</t>
  </si>
  <si>
    <t>Spanish Grove Baptist Church in Scottsburg (133.2)</t>
  </si>
  <si>
    <t>St. Michaels Baptist Church in Drakes Branch (57.6)</t>
  </si>
  <si>
    <t>Cumberland Patriot Day Festival (39)</t>
  </si>
  <si>
    <t>The G.A.M.E. (4)</t>
  </si>
  <si>
    <t>Spirit of Life Church (1.2)</t>
  </si>
  <si>
    <t>Virginia Tech: Concert for Englightened Gospel Choir (308)</t>
  </si>
  <si>
    <t>Pleasant Grove Baptist Church in Lovingston (86.8)</t>
  </si>
  <si>
    <t>Crystal Hill Baptist Church inHalifax (116)</t>
  </si>
  <si>
    <t>Beulah AME Church in Farmville (0.2)</t>
  </si>
  <si>
    <t>Cedar Street Baptist Church in Richmond (132.2)</t>
  </si>
  <si>
    <t>Radford University: Gospel Xplosion for Deliverance Gospel Choir (316)</t>
  </si>
  <si>
    <t>Liberty University: Bridging the Gap Urban Ministries (101.2)</t>
  </si>
  <si>
    <t>Third Mount Zion Baptist Church (225)</t>
  </si>
  <si>
    <t>College of William and Marry (250)</t>
  </si>
  <si>
    <t>Sweet Briar College (120)</t>
  </si>
  <si>
    <t>Richmond Christian Center (130)</t>
  </si>
  <si>
    <t>Crossroads Baptist Church (120)</t>
  </si>
  <si>
    <t>Swansboro Baptist Church (130)</t>
  </si>
  <si>
    <t>Prayer of Faith Temple (108)</t>
  </si>
  <si>
    <t>Stress Awareness Week Massages</t>
  </si>
  <si>
    <t>Fiscal Technician (Angela's salary pay)</t>
  </si>
  <si>
    <t>G.A.M.E. 4.0 Scarves (OFE)</t>
  </si>
  <si>
    <t>VA21 (Milage Reimbursement)</t>
  </si>
  <si>
    <t>Name Tags @ 6.75 each for Board of Visitors reps (5)</t>
  </si>
  <si>
    <t>NLD Event (OFE)</t>
  </si>
  <si>
    <t>Overhead (Phone Bill for Anegla's Office and SGA Phone)</t>
  </si>
  <si>
    <t>USA Today Collegiate Readership (For entire campus)</t>
  </si>
  <si>
    <t>Movers and Shakers (Fall)</t>
  </si>
  <si>
    <t>Fall/Spring Retreat (Exec Senators choose how this money will be allocated)</t>
  </si>
  <si>
    <t>Office Supplies (Poster Board, Pens, Pencils, Paper, Cut outs for poster board)</t>
  </si>
  <si>
    <t>Tier 1-5 Total:</t>
  </si>
  <si>
    <t>Hotel for NACA Fall ($190 per night @2rooms, 5 nights)</t>
  </si>
  <si>
    <t>Gas for NACA Fall (1040 miles @.34 a mile)</t>
  </si>
  <si>
    <t>NACA Spring Registration ($360X4)</t>
  </si>
  <si>
    <t>NACA Annual Membership Fee</t>
  </si>
  <si>
    <t>Comedian Host for Talent Show</t>
  </si>
  <si>
    <t>Bubble soccer, zorb balls, dodgeball</t>
  </si>
  <si>
    <t>General Programming</t>
  </si>
  <si>
    <t>Approx. 65 events for the whole year which include: Bingo, Pinterest night, comedians, late night events, etc.</t>
  </si>
  <si>
    <t>Welcome Week</t>
  </si>
  <si>
    <t xml:space="preserve">Mini events to help kick of the school year. </t>
  </si>
  <si>
    <t>Snowball</t>
  </si>
  <si>
    <t>Food</t>
  </si>
  <si>
    <t>Deocrations</t>
  </si>
  <si>
    <t>Rink and Novelties</t>
  </si>
  <si>
    <t>Headline Speakers</t>
  </si>
  <si>
    <t>Based on attendance figures from past events.</t>
  </si>
  <si>
    <t>Bestter for LP to sponser one big speaker event rather than multiple smaller speakers with lower attendance.</t>
  </si>
  <si>
    <t>Family Weekend Performer</t>
  </si>
  <si>
    <t>Marketing Supplies</t>
  </si>
  <si>
    <t>Table tents</t>
  </si>
  <si>
    <t>Posters/ Flyers</t>
  </si>
  <si>
    <t>Interactive marketing</t>
  </si>
  <si>
    <t>Promotional items</t>
  </si>
  <si>
    <t>Performers</t>
  </si>
  <si>
    <t>Sound</t>
  </si>
  <si>
    <t>Port-o-potties</t>
  </si>
  <si>
    <t>Stage</t>
  </si>
  <si>
    <t>Agent fee</t>
  </si>
  <si>
    <t>Miscelaneous (stage decorations, supplies, new booths, etc)</t>
  </si>
  <si>
    <t>First Friday</t>
  </si>
  <si>
    <t>Cosponsor food, supplies, and/or novelty events</t>
  </si>
  <si>
    <t>Office Operations</t>
  </si>
  <si>
    <t>Phone ($45 per month)</t>
  </si>
  <si>
    <t>General supples</t>
  </si>
  <si>
    <t>Popcorn</t>
  </si>
  <si>
    <t>Copier Paper ($75 per month)</t>
  </si>
  <si>
    <t>Postage ($6 per month)</t>
  </si>
  <si>
    <t>Performer Needs</t>
  </si>
  <si>
    <t>Artist supplis (spplies needed for a specfic performance)</t>
  </si>
  <si>
    <t>Hotels (40 at $115)</t>
  </si>
  <si>
    <t>Food (40 @ $30, and $1000 for Spring Weekend hospitality)</t>
  </si>
  <si>
    <t>Retreats/ Trainings</t>
  </si>
  <si>
    <t>Fall Retreat (Goal: Team Building/Communication development)</t>
  </si>
  <si>
    <t>Spring Retreat (Goal: skills training, final planning for Fall)</t>
  </si>
  <si>
    <t>New Polos</t>
  </si>
  <si>
    <t>20 Polos @ $24 plue set up charges</t>
  </si>
  <si>
    <t>Historian Supplies</t>
  </si>
  <si>
    <t>Flights for Conference</t>
  </si>
  <si>
    <t>Medallions</t>
  </si>
  <si>
    <t>CMJ Music Report Subscription</t>
  </si>
  <si>
    <t xml:space="preserve"> NAB (National Association of Broadcasters) License</t>
  </si>
  <si>
    <t>VAB (Virginia Association of Broadcasters) Membership</t>
  </si>
  <si>
    <t>ASCAP License</t>
  </si>
  <si>
    <t>IBS Membership</t>
  </si>
  <si>
    <t>FCC Fees</t>
  </si>
  <si>
    <t>Abacast Streaming Support</t>
  </si>
  <si>
    <t>Dreamhost Web Hosting</t>
  </si>
  <si>
    <t>Office and Request Lines</t>
  </si>
  <si>
    <t>Sports Lines</t>
  </si>
  <si>
    <t>Ink Cartridges for in office printing</t>
  </si>
  <si>
    <t>New Music for Remotes and Broadcasting</t>
  </si>
  <si>
    <t>Replacement/Backup Blank CD’s for Remotes</t>
  </si>
  <si>
    <t>Publicity for Bandfest and Battle of the Bands</t>
  </si>
  <si>
    <t xml:space="preserve">Band Payment </t>
  </si>
  <si>
    <t xml:space="preserve">Agent </t>
  </si>
  <si>
    <t>Aramark catering for Bandfest</t>
  </si>
  <si>
    <t>Aramark catering for Battle of the Bands</t>
  </si>
  <si>
    <t xml:space="preserve">Battle of the Bands </t>
  </si>
  <si>
    <t xml:space="preserve">Bandfest </t>
  </si>
  <si>
    <t xml:space="preserve">         Stage Rental (2 stages)</t>
  </si>
  <si>
    <t xml:space="preserve">          Stage Rental (1 stage)</t>
  </si>
  <si>
    <t xml:space="preserve">          Sounds and Lights</t>
  </si>
  <si>
    <t xml:space="preserve">         Sounds and Lights for Two Stages</t>
  </si>
  <si>
    <t>Travel expenses for Broadcasters to travel to away games</t>
  </si>
  <si>
    <t>Off-campus phone lines for broadcasting</t>
  </si>
  <si>
    <t>Equipment</t>
  </si>
  <si>
    <t>New speaker system for Remotes</t>
  </si>
  <si>
    <t>D. Aramark ($700)</t>
  </si>
  <si>
    <t xml:space="preserve">CollegiateLink </t>
  </si>
  <si>
    <t>A. CollegiateLink ($6717)</t>
  </si>
  <si>
    <t>B. CollegiateLink Finance &amp; Budgeting Module ($2250)</t>
  </si>
  <si>
    <t>Campus Music Licenses</t>
  </si>
  <si>
    <t>A. SESAC ($571.77)</t>
  </si>
  <si>
    <t>B. BMI ($1596.08)</t>
  </si>
  <si>
    <t>C. ASCAP ($1573.95)</t>
  </si>
  <si>
    <t>D. +258.20 in case of increased cost</t>
  </si>
  <si>
    <t>Mini Constitutions</t>
  </si>
  <si>
    <t>New Student Leadership Program: Marketing and Advertising</t>
  </si>
  <si>
    <t>Fall Leadership Conference: Marketing and Advertising</t>
  </si>
  <si>
    <t>Speaker Registration</t>
  </si>
  <si>
    <t>Sticks and Stones Bullying Campaign: Programs, Marketing, and Advertising</t>
  </si>
  <si>
    <t>App Fee</t>
  </si>
  <si>
    <t>Residential Students (3230 x $5)</t>
  </si>
  <si>
    <t>Commuter Students (1297 x $3)</t>
  </si>
  <si>
    <t>Polos ($28.95 x 40) (Given money for 20 Polos)</t>
  </si>
  <si>
    <t>Nametags ($6.00 x 40) (Given money for 20 Nametags)</t>
  </si>
  <si>
    <t>Stationary Needs</t>
  </si>
  <si>
    <t>Batteries for voice recorder</t>
  </si>
  <si>
    <t>Meals for Fall Training</t>
  </si>
  <si>
    <t>Hotel Lodging</t>
  </si>
  <si>
    <t>Air fare</t>
  </si>
  <si>
    <t>Transportation Fees</t>
  </si>
  <si>
    <t>Airport Parking Fee (ORF)</t>
  </si>
  <si>
    <t>Dry cleaning</t>
  </si>
  <si>
    <t>Fall cookout</t>
  </si>
  <si>
    <t>Exam Refreshments</t>
  </si>
  <si>
    <t>Career Panel</t>
  </si>
  <si>
    <t>Conference (4 people)</t>
  </si>
  <si>
    <t>Senior Send Off</t>
  </si>
  <si>
    <t>Guest Speaker</t>
  </si>
  <si>
    <t>Initiation New Members</t>
  </si>
  <si>
    <t>Trip #1</t>
  </si>
  <si>
    <t>Trip #2</t>
  </si>
  <si>
    <t>Security for Freek Sync</t>
  </si>
  <si>
    <t>Security for Greek Ball</t>
  </si>
  <si>
    <t>Greek Service Project Supples</t>
  </si>
  <si>
    <t>Greek Sync Judges Gifts</t>
  </si>
  <si>
    <t>Greek Week Acadmic Speaker</t>
  </si>
  <si>
    <t>Greek Week Scoreboard</t>
  </si>
  <si>
    <t>Greek Week Kickball Supples</t>
  </si>
  <si>
    <t>Greek Awards Reception Food</t>
  </si>
  <si>
    <t>Greek Awards Selection Committee Gifts</t>
  </si>
  <si>
    <t>Greek Awards Engraving Fees</t>
  </si>
  <si>
    <t>Hazing Prevention Speaker</t>
  </si>
  <si>
    <t>Hazing Prevention Buttons</t>
  </si>
  <si>
    <t>Hazing Prevention Vinyl Banner</t>
  </si>
  <si>
    <t>Greek Man/Women of Academic Quarter Certificates</t>
  </si>
  <si>
    <t>Money Box</t>
  </si>
  <si>
    <t>Faculty Staff Appreciation</t>
  </si>
  <si>
    <t>New Member Program Fall</t>
  </si>
  <si>
    <t>New Member Program Spring</t>
  </si>
  <si>
    <t>Greek Week Publicity</t>
  </si>
  <si>
    <t>TIER 2 TOTALS</t>
  </si>
  <si>
    <t>Actual</t>
  </si>
  <si>
    <t>TIER 1 TOTALS</t>
  </si>
  <si>
    <t>Men's Basketball</t>
  </si>
  <si>
    <t>TIER 3 TOTAL</t>
  </si>
  <si>
    <t>TIER 4 TOTAL</t>
  </si>
  <si>
    <t>SEPA</t>
  </si>
  <si>
    <t>IMPACT Program</t>
  </si>
  <si>
    <t>Campus Director Recruiter Program</t>
  </si>
  <si>
    <t>Women's Week Speaker</t>
  </si>
  <si>
    <t>SEPC Conference</t>
  </si>
  <si>
    <t>National Pan-Hellenic Dues</t>
  </si>
  <si>
    <t>AFLV</t>
  </si>
  <si>
    <t>NPHC Step Show</t>
  </si>
  <si>
    <t>James Robilotta</t>
  </si>
  <si>
    <t>Jushua Fredenburg</t>
  </si>
  <si>
    <t>NIC Dues</t>
  </si>
  <si>
    <t>Men's Speaker (TBD)</t>
  </si>
  <si>
    <t>SEIFC Conference</t>
  </si>
  <si>
    <t>Trip A transportation</t>
  </si>
  <si>
    <t>Trip A training and trip materials</t>
  </si>
  <si>
    <t>Trip A lodging</t>
  </si>
  <si>
    <t>Trip B transportation</t>
  </si>
  <si>
    <t>Trip B training and trip materials</t>
  </si>
  <si>
    <t xml:space="preserve">Trip B lodging </t>
  </si>
  <si>
    <t>Trip C transportation</t>
  </si>
  <si>
    <t>Trip C training and trip materials</t>
  </si>
  <si>
    <t>Trip C lodging</t>
  </si>
  <si>
    <t>Trip D site fee</t>
  </si>
  <si>
    <t>Trip D transportation</t>
  </si>
  <si>
    <t>Trip D training and trip materials</t>
  </si>
  <si>
    <t>Trip D lodging</t>
  </si>
  <si>
    <t>Club Materials</t>
  </si>
  <si>
    <t>AB Trip Leader Retreat</t>
  </si>
  <si>
    <t>Kick-Off Event</t>
  </si>
  <si>
    <t>Breakaway ABC Schools Conference</t>
  </si>
  <si>
    <t>Memory Project ($15 per portrait x 20)</t>
  </si>
  <si>
    <t>Food, Drink, Candy</t>
  </si>
  <si>
    <t>International Collegiate Conference Registration</t>
  </si>
  <si>
    <t>International Collegiate Conference Hotel Fee</t>
  </si>
  <si>
    <t>International Collegiate Conference Airfare</t>
  </si>
  <si>
    <t>International Collegiate Conference Shuttle Fee</t>
  </si>
  <si>
    <t>Event: Marketing and Public Relations Symposium Banner</t>
  </si>
  <si>
    <t>Event: Marketing and Public Relations Symposium Student Lunch</t>
  </si>
  <si>
    <t>Event: Marketing and Public Relations Symposium Speaker Gifts</t>
  </si>
  <si>
    <t>Lambda Pi Eta</t>
  </si>
  <si>
    <t>Alumni Panel</t>
  </si>
  <si>
    <t>Publicity- Flyers</t>
  </si>
  <si>
    <t>LPE- Scholar of the Month</t>
  </si>
  <si>
    <t>Initiation- pins and certificates</t>
  </si>
  <si>
    <t xml:space="preserve">LPE Nation Chapter Renewal </t>
  </si>
  <si>
    <t>Background Checks</t>
  </si>
  <si>
    <t xml:space="preserve">Activities </t>
  </si>
  <si>
    <t>Field Day</t>
  </si>
  <si>
    <t>150 people at 36.00 per person</t>
  </si>
  <si>
    <t>Activities supplies for different activities throughout the year for little siblings</t>
  </si>
  <si>
    <t>Rental fees for machines, inflatable, etc. Refreshments</t>
  </si>
  <si>
    <t>Handbooks, rules, regulations, open houses</t>
  </si>
  <si>
    <t>$10 given to every organization for publicity purposed</t>
  </si>
  <si>
    <t>Historical Performances (Chicago Boyz Acrobatic Teams)</t>
  </si>
  <si>
    <t>BSA Ball DJ ($350)</t>
  </si>
  <si>
    <t>BSA Ball Decorations ($100)</t>
  </si>
  <si>
    <t>BSA Ball Phot Booth Supplies ($86.68)</t>
  </si>
  <si>
    <t>BSA Ball Security ($120)</t>
  </si>
  <si>
    <t>Black Student Association</t>
  </si>
  <si>
    <t>Performer Lodging</t>
  </si>
  <si>
    <t>Madame Toussand's Wax Museum Tickets</t>
  </si>
  <si>
    <t>Mdame Toussand's Wax Museum Transportation</t>
  </si>
  <si>
    <t>Poetry Slam Gift Cards</t>
  </si>
  <si>
    <t>Catering (Hot Chocolate- Campus Outreach)</t>
  </si>
  <si>
    <t>Office Supples</t>
  </si>
  <si>
    <t>MLK Service Day Uniforms</t>
  </si>
  <si>
    <t>BSA Leadership Retreat</t>
  </si>
  <si>
    <t>Spring Weekend Party Security</t>
  </si>
  <si>
    <t>BSA Ball Catering ($509.70)</t>
  </si>
  <si>
    <t>a. Mileage for LU shuttle  (300 miles)</t>
  </si>
  <si>
    <t>Chi Alpha Campus Ministry</t>
  </si>
  <si>
    <t>Jesus Jamz (Bags, Water bottles, mugs, beach balls)</t>
  </si>
  <si>
    <t>Jesus Jamz (beach balls)</t>
  </si>
  <si>
    <t>Tuesday Night Worship</t>
  </si>
  <si>
    <t>Chi Alpha Distric Retreat (registration fee, hotel cost)</t>
  </si>
  <si>
    <t>Chi Alpha Distric Retreat (gas money)</t>
  </si>
  <si>
    <t>Travel Funds for CRFV Convention</t>
  </si>
  <si>
    <t>March for Life Rally 2016 Travel funds</t>
  </si>
  <si>
    <t>Food/ Beverage (Open House/Tryouts)</t>
  </si>
  <si>
    <t>Other/Dance Uniforms</t>
  </si>
  <si>
    <t>Registration/ Membership</t>
  </si>
  <si>
    <t>Publciity</t>
  </si>
  <si>
    <t>Office Supplies/Music</t>
  </si>
  <si>
    <t>Inflatables (Palm Tress)</t>
  </si>
  <si>
    <t>Beach Body Cutouts</t>
  </si>
  <si>
    <t>Fire Twirler</t>
  </si>
  <si>
    <t>Beach scene backdrop</t>
  </si>
  <si>
    <t>Tiki torches</t>
  </si>
  <si>
    <t>Beach balls</t>
  </si>
  <si>
    <t>Sunglasses</t>
  </si>
  <si>
    <t>Nlue and white leis</t>
  </si>
  <si>
    <t>Beach towels</t>
  </si>
  <si>
    <t>Longwood Company of Dancers</t>
  </si>
  <si>
    <t>Lighting</t>
  </si>
  <si>
    <t>Costumes</t>
  </si>
  <si>
    <t>New York City Training Trip</t>
  </si>
  <si>
    <t>Longwood's NAACP College and Youth Division</t>
  </si>
  <si>
    <t>Multiplicity Forum Part 2</t>
  </si>
  <si>
    <t>Movie Night: Lock Out</t>
  </si>
  <si>
    <t>Awareness</t>
  </si>
  <si>
    <t>Longwood University Chapter of PRSSA</t>
  </si>
  <si>
    <t xml:space="preserve">2015 National PRSSA Conference </t>
  </si>
  <si>
    <t>Registration- 4 student @ 300/student= 1200, Hotel- 2 rooms @319/night x 5 nights= 3190, Flight- 4 passengers @ 400 round trip= 1600, cab for airport- 64/round trip</t>
  </si>
  <si>
    <t>Monthly PRSSA Luncheons (6 per year)</t>
  </si>
  <si>
    <t>Reigstration- 7 students @ 15 x 6= $630, Van- $.65/mile @ 136 miles round trip x 6= $530.40, Driver- 6.5 hours @ 15 x 6= $585</t>
  </si>
  <si>
    <t>Math Club</t>
  </si>
  <si>
    <t>Event #1: Pi Day</t>
  </si>
  <si>
    <t>Event #2: Movie Night (Food)</t>
  </si>
  <si>
    <t>Oktoberfest (Fall 2015) (Booth setup)</t>
  </si>
  <si>
    <t>Spring Weekend (spring 2015) (Booth Setup)</t>
  </si>
  <si>
    <t>Event #3: Pi-K Run (Spring 2015)</t>
  </si>
  <si>
    <t>Giving Tree</t>
  </si>
  <si>
    <t>Printing/ Copying</t>
  </si>
  <si>
    <t>SHAV Conference</t>
  </si>
  <si>
    <t>Outdoor Club</t>
  </si>
  <si>
    <t>Whitewater Rafting (ACE Resort)</t>
  </si>
  <si>
    <t>Wintergreen Ski/Snowboarding</t>
  </si>
  <si>
    <t>Hiking Trips (crab Tree Falls and Old Rag)</t>
  </si>
  <si>
    <t>Camping Trip (Location TBD) (Two Trips)</t>
  </si>
  <si>
    <t>Rock Climbing (Goshen Pass)</t>
  </si>
  <si>
    <t>Rock Climbing Overnight (Harrisonburg) (Two Trips)</t>
  </si>
  <si>
    <t>Canoe Overnight (James River SP) (Two trips)</t>
  </si>
  <si>
    <t>Fall Break Backpacking trip (Appalachian Trail)</t>
  </si>
  <si>
    <t>Advertisments</t>
  </si>
  <si>
    <t>BACCHUS Network Certification and Programing Materials</t>
  </si>
  <si>
    <t>Cold and Flu Supply Kits</t>
  </si>
  <si>
    <t>Flu Shots</t>
  </si>
  <si>
    <t>Quit Smoking Kits</t>
  </si>
  <si>
    <t>General supplies</t>
  </si>
  <si>
    <t>Programming</t>
  </si>
  <si>
    <t>Survivorship</t>
  </si>
  <si>
    <t>Police Suppoert</t>
  </si>
  <si>
    <t>Band</t>
  </si>
  <si>
    <t>Stage and Tent</t>
  </si>
  <si>
    <t>Two Generators and Fuel</t>
  </si>
  <si>
    <t>Advertising/Publicity</t>
  </si>
  <si>
    <t>Novelties (Senior Week Events)</t>
  </si>
  <si>
    <t>Transportation (Bus shuttles to and from Senior Week Events)</t>
  </si>
  <si>
    <t>Food (Senior Week Events)</t>
  </si>
  <si>
    <t>Outreach (Advertising Senior Week Events)</t>
  </si>
  <si>
    <t>Marketing Fees</t>
  </si>
  <si>
    <t>LGTBQ Month</t>
  </si>
  <si>
    <t>Kick Off ($500)</t>
  </si>
  <si>
    <t>Keynote Speaker ($1000)</t>
  </si>
  <si>
    <t>Passive Education Programs ($500)</t>
  </si>
  <si>
    <t>Kick Off ($250)</t>
  </si>
  <si>
    <t>Keynote Speaker ($1500)</t>
  </si>
  <si>
    <t>Passive Education Programs ($250)</t>
  </si>
  <si>
    <t>Kick Off ($1000)</t>
  </si>
  <si>
    <t>Passive Education Programs ($1000)</t>
  </si>
  <si>
    <t>Keynote Speaker ($500)</t>
  </si>
  <si>
    <t>Shopping Trip (Williamsburg )</t>
  </si>
  <si>
    <t>Support. Empower. Learn. Fun</t>
  </si>
  <si>
    <t>Prizes</t>
  </si>
  <si>
    <t>Paper</t>
  </si>
  <si>
    <t>Event Supplies</t>
  </si>
  <si>
    <t>First Annual Walk/ 5K Run</t>
  </si>
  <si>
    <t>One Act of Random Kindness</t>
  </si>
  <si>
    <t>Freshman Fall Leadership Retreat (outreach, work crew, 10 x $10 per person)</t>
  </si>
  <si>
    <t>Fall Weekend Leadership Fees</t>
  </si>
  <si>
    <t>Committee Leader Weekend (conference) (2 leaders from each of the 5 schools at $100 a person)</t>
  </si>
  <si>
    <t>Weekly Ministry Expenses ($25/week x 10 weeks x 5 schools)</t>
  </si>
  <si>
    <t>TIER 5 TOTAL</t>
  </si>
  <si>
    <t>TIER 1 TOTAL</t>
  </si>
  <si>
    <t>TIER 2 TOTAL</t>
  </si>
  <si>
    <t>TOTAL ALLOCATIONS FOR FY 2015-2016 SCHOOL YEAR</t>
  </si>
  <si>
    <t>TOTALS</t>
  </si>
  <si>
    <t>Applications &amp; Permission slips</t>
  </si>
  <si>
    <t>Relay for Life</t>
  </si>
  <si>
    <t>A. Shirts ($2300)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</si>
</sst>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\$#,##0.00"/>
    <numFmt numFmtId="170" formatCode="[$$-409]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2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8" fillId="0" borderId="0"/>
    <xf numFmtId="167" fontId="8" fillId="0" borderId="0" applyFont="0" applyFill="0" applyBorder="0" applyAlignment="0" applyProtection="0"/>
    <xf numFmtId="0" fontId="9" fillId="0" borderId="0"/>
    <xf numFmtId="0" fontId="7" fillId="0" borderId="0"/>
    <xf numFmtId="166" fontId="10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98">
    <xf numFmtId="0" fontId="0" fillId="0" borderId="0" xfId="0"/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0" fillId="0" borderId="0" xfId="0"/>
    <xf numFmtId="165" fontId="0" fillId="0" borderId="0" xfId="0" applyNumberFormat="1"/>
    <xf numFmtId="0" fontId="0" fillId="0" borderId="0" xfId="0"/>
    <xf numFmtId="0" fontId="5" fillId="0" borderId="0" xfId="0" applyFont="1"/>
    <xf numFmtId="0" fontId="6" fillId="0" borderId="0" xfId="0" applyFont="1"/>
    <xf numFmtId="164" fontId="0" fillId="0" borderId="0" xfId="0" applyNumberFormat="1"/>
    <xf numFmtId="164" fontId="6" fillId="0" borderId="0" xfId="0" applyNumberFormat="1" applyFont="1"/>
    <xf numFmtId="165" fontId="0" fillId="0" borderId="0" xfId="0" applyNumberFormat="1"/>
    <xf numFmtId="0" fontId="2" fillId="0" borderId="0" xfId="0" applyFont="1" applyBorder="1"/>
    <xf numFmtId="0" fontId="0" fillId="0" borderId="0" xfId="0"/>
    <xf numFmtId="164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3" fillId="0" borderId="0" xfId="0" applyFont="1"/>
    <xf numFmtId="0" fontId="0" fillId="0" borderId="0" xfId="0" applyFont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2" fillId="0" borderId="1" xfId="0" applyFont="1" applyBorder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/>
    <xf numFmtId="0" fontId="0" fillId="0" borderId="0" xfId="0"/>
    <xf numFmtId="165" fontId="0" fillId="0" borderId="0" xfId="0" applyNumberFormat="1"/>
    <xf numFmtId="0" fontId="14" fillId="0" borderId="0" xfId="0" applyFont="1"/>
    <xf numFmtId="168" fontId="0" fillId="0" borderId="0" xfId="0" applyNumberFormat="1"/>
    <xf numFmtId="168" fontId="14" fillId="0" borderId="0" xfId="0" applyNumberFormat="1" applyFont="1"/>
    <xf numFmtId="166" fontId="0" fillId="0" borderId="0" xfId="1" applyFont="1"/>
    <xf numFmtId="0" fontId="14" fillId="0" borderId="0" xfId="0" applyFont="1" applyBorder="1" applyAlignment="1">
      <alignment horizontal="center" vertical="center"/>
    </xf>
    <xf numFmtId="0" fontId="0" fillId="0" borderId="0" xfId="0"/>
    <xf numFmtId="168" fontId="0" fillId="0" borderId="0" xfId="0" applyNumberFormat="1" applyAlignment="1">
      <alignment horizontal="center"/>
    </xf>
    <xf numFmtId="168" fontId="0" fillId="0" borderId="0" xfId="0" applyNumberForma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8" fontId="0" fillId="0" borderId="0" xfId="0" applyNumberFormat="1" applyBorder="1"/>
    <xf numFmtId="168" fontId="3" fillId="0" borderId="0" xfId="0" applyNumberFormat="1" applyFont="1" applyBorder="1"/>
    <xf numFmtId="0" fontId="0" fillId="0" borderId="0" xfId="0" applyAlignment="1">
      <alignment horizontal="center"/>
    </xf>
    <xf numFmtId="164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/>
    <xf numFmtId="165" fontId="0" fillId="0" borderId="0" xfId="0" applyNumberFormat="1"/>
    <xf numFmtId="168" fontId="12" fillId="0" borderId="1" xfId="1" applyNumberFormat="1" applyFont="1" applyFill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8" fontId="4" fillId="0" borderId="1" xfId="1" applyNumberFormat="1" applyFon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8" fontId="3" fillId="2" borderId="0" xfId="0" applyNumberFormat="1" applyFont="1" applyFill="1" applyAlignment="1">
      <alignment horizontal="center"/>
    </xf>
    <xf numFmtId="168" fontId="0" fillId="2" borderId="0" xfId="0" applyNumberFormat="1" applyFill="1" applyAlignment="1">
      <alignment horizontal="center"/>
    </xf>
    <xf numFmtId="0" fontId="0" fillId="2" borderId="1" xfId="0" applyFill="1" applyBorder="1"/>
    <xf numFmtId="0" fontId="0" fillId="0" borderId="0" xfId="0"/>
    <xf numFmtId="0" fontId="4" fillId="2" borderId="1" xfId="0" applyFont="1" applyFill="1" applyBorder="1"/>
    <xf numFmtId="0" fontId="4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8" fontId="4" fillId="0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168" fontId="0" fillId="0" borderId="0" xfId="0" applyNumberFormat="1" applyFont="1" applyAlignment="1"/>
    <xf numFmtId="168" fontId="3" fillId="2" borderId="0" xfId="0" applyNumberFormat="1" applyFont="1" applyFill="1" applyAlignment="1"/>
    <xf numFmtId="168" fontId="4" fillId="0" borderId="1" xfId="0" applyNumberFormat="1" applyFont="1" applyBorder="1" applyAlignment="1"/>
    <xf numFmtId="168" fontId="0" fillId="2" borderId="0" xfId="0" applyNumberFormat="1" applyFill="1" applyAlignment="1"/>
    <xf numFmtId="168" fontId="0" fillId="0" borderId="0" xfId="0" applyNumberFormat="1" applyAlignment="1"/>
    <xf numFmtId="168" fontId="4" fillId="2" borderId="1" xfId="0" applyNumberFormat="1" applyFont="1" applyFill="1" applyBorder="1" applyAlignment="1">
      <alignment horizontal="center"/>
    </xf>
    <xf numFmtId="168" fontId="4" fillId="4" borderId="1" xfId="0" applyNumberFormat="1" applyFont="1" applyFill="1" applyBorder="1" applyAlignment="1">
      <alignment horizontal="center"/>
    </xf>
    <xf numFmtId="168" fontId="12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168" fontId="4" fillId="0" borderId="0" xfId="0" applyNumberFormat="1" applyFont="1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4" fillId="0" borderId="1" xfId="6" applyFont="1" applyBorder="1" applyAlignment="1">
      <alignment horizontal="center" vertical="center"/>
    </xf>
    <xf numFmtId="0" fontId="16" fillId="0" borderId="1" xfId="6" applyFont="1" applyBorder="1" applyAlignment="1">
      <alignment horizontal="center"/>
    </xf>
    <xf numFmtId="0" fontId="16" fillId="0" borderId="1" xfId="6" applyFont="1" applyBorder="1"/>
    <xf numFmtId="0" fontId="16" fillId="0" borderId="1" xfId="6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2" fillId="0" borderId="1" xfId="4" applyFont="1" applyBorder="1"/>
    <xf numFmtId="0" fontId="16" fillId="0" borderId="1" xfId="0" applyFont="1" applyBorder="1"/>
    <xf numFmtId="0" fontId="4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0" fontId="16" fillId="0" borderId="1" xfId="6" applyFont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4" fillId="0" borderId="1" xfId="6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168" fontId="16" fillId="0" borderId="1" xfId="6" applyNumberFormat="1" applyFont="1" applyBorder="1" applyAlignment="1">
      <alignment horizontal="center"/>
    </xf>
    <xf numFmtId="168" fontId="16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indent="5"/>
    </xf>
    <xf numFmtId="0" fontId="12" fillId="0" borderId="1" xfId="0" applyFont="1" applyBorder="1" applyAlignment="1">
      <alignment horizontal="center"/>
    </xf>
    <xf numFmtId="0" fontId="17" fillId="0" borderId="1" xfId="0" applyFont="1" applyBorder="1"/>
    <xf numFmtId="0" fontId="12" fillId="0" borderId="1" xfId="3" applyFont="1" applyBorder="1" applyAlignment="1">
      <alignment wrapText="1"/>
    </xf>
    <xf numFmtId="0" fontId="12" fillId="0" borderId="1" xfId="7" applyFont="1" applyFill="1" applyBorder="1" applyAlignment="1">
      <alignment horizontal="center"/>
    </xf>
    <xf numFmtId="0" fontId="12" fillId="0" borderId="1" xfId="6" applyFont="1" applyBorder="1" applyAlignment="1"/>
    <xf numFmtId="0" fontId="16" fillId="0" borderId="1" xfId="6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8" fontId="12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0" fontId="0" fillId="0" borderId="0" xfId="0"/>
    <xf numFmtId="0" fontId="4" fillId="0" borderId="1" xfId="0" applyFont="1" applyBorder="1" applyAlignment="1">
      <alignment wrapText="1"/>
    </xf>
    <xf numFmtId="168" fontId="4" fillId="0" borderId="1" xfId="0" applyNumberFormat="1" applyFont="1" applyBorder="1" applyAlignment="1">
      <alignment horizontal="center" wrapText="1"/>
    </xf>
    <xf numFmtId="0" fontId="0" fillId="0" borderId="0" xfId="0"/>
    <xf numFmtId="0" fontId="0" fillId="0" borderId="0" xfId="0"/>
    <xf numFmtId="0" fontId="4" fillId="4" borderId="1" xfId="0" applyFont="1" applyFill="1" applyBorder="1" applyAlignment="1"/>
    <xf numFmtId="0" fontId="0" fillId="4" borderId="0" xfId="0" applyFill="1"/>
    <xf numFmtId="0" fontId="4" fillId="2" borderId="1" xfId="0" applyFont="1" applyFill="1" applyBorder="1" applyAlignment="1">
      <alignment horizontal="center" vertical="center"/>
    </xf>
    <xf numFmtId="0" fontId="0" fillId="0" borderId="0" xfId="0"/>
    <xf numFmtId="0" fontId="0" fillId="2" borderId="0" xfId="0" applyFill="1"/>
    <xf numFmtId="168" fontId="4" fillId="0" borderId="1" xfId="6" applyNumberFormat="1" applyFont="1" applyBorder="1" applyAlignment="1">
      <alignment horizontal="center" vertical="top"/>
    </xf>
    <xf numFmtId="168" fontId="4" fillId="0" borderId="1" xfId="6" applyNumberFormat="1" applyFont="1" applyBorder="1" applyAlignment="1">
      <alignment horizontal="center"/>
    </xf>
    <xf numFmtId="0" fontId="12" fillId="2" borderId="1" xfId="0" applyFont="1" applyFill="1" applyBorder="1"/>
    <xf numFmtId="168" fontId="4" fillId="2" borderId="1" xfId="1" applyNumberFormat="1" applyFont="1" applyFill="1" applyBorder="1" applyAlignment="1">
      <alignment horizontal="center"/>
    </xf>
    <xf numFmtId="168" fontId="12" fillId="0" borderId="1" xfId="1" applyNumberFormat="1" applyFont="1" applyBorder="1" applyAlignment="1">
      <alignment horizontal="center"/>
    </xf>
    <xf numFmtId="168" fontId="16" fillId="0" borderId="1" xfId="1" applyNumberFormat="1" applyFont="1" applyBorder="1" applyAlignment="1">
      <alignment horizontal="center"/>
    </xf>
    <xf numFmtId="0" fontId="0" fillId="0" borderId="0" xfId="0"/>
    <xf numFmtId="0" fontId="16" fillId="3" borderId="1" xfId="6" applyFont="1" applyFill="1" applyBorder="1"/>
    <xf numFmtId="0" fontId="4" fillId="0" borderId="1" xfId="0" applyFont="1" applyBorder="1" applyAlignment="1">
      <alignment vertical="center"/>
    </xf>
    <xf numFmtId="0" fontId="18" fillId="0" borderId="1" xfId="9" applyBorder="1"/>
    <xf numFmtId="0" fontId="0" fillId="0" borderId="0" xfId="0"/>
    <xf numFmtId="0" fontId="16" fillId="0" borderId="1" xfId="0" applyFont="1" applyFill="1" applyBorder="1"/>
    <xf numFmtId="0" fontId="4" fillId="0" borderId="1" xfId="0" applyFont="1" applyFill="1" applyBorder="1"/>
    <xf numFmtId="168" fontId="21" fillId="0" borderId="1" xfId="1" applyNumberFormat="1" applyFont="1" applyBorder="1" applyAlignment="1">
      <alignment horizontal="center"/>
    </xf>
    <xf numFmtId="168" fontId="21" fillId="0" borderId="1" xfId="0" applyNumberFormat="1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2" fillId="0" borderId="2" xfId="0" applyFont="1" applyFill="1" applyBorder="1"/>
    <xf numFmtId="0" fontId="14" fillId="0" borderId="0" xfId="0" applyFont="1" applyAlignment="1">
      <alignment horizontal="center"/>
    </xf>
    <xf numFmtId="168" fontId="14" fillId="0" borderId="0" xfId="0" applyNumberFormat="1" applyFont="1" applyAlignment="1">
      <alignment horizontal="center"/>
    </xf>
    <xf numFmtId="0" fontId="0" fillId="2" borderId="0" xfId="0" applyFill="1" applyAlignment="1"/>
    <xf numFmtId="0" fontId="23" fillId="0" borderId="0" xfId="0" applyFont="1" applyAlignment="1">
      <alignment horizontal="center"/>
    </xf>
    <xf numFmtId="170" fontId="4" fillId="0" borderId="1" xfId="1" applyNumberFormat="1" applyFont="1" applyBorder="1" applyAlignment="1">
      <alignment horizontal="center"/>
    </xf>
    <xf numFmtId="170" fontId="0" fillId="0" borderId="0" xfId="0" applyNumberFormat="1" applyFont="1" applyAlignment="1">
      <alignment horizontal="center"/>
    </xf>
    <xf numFmtId="170" fontId="3" fillId="2" borderId="0" xfId="0" applyNumberFormat="1" applyFont="1" applyFill="1" applyAlignment="1">
      <alignment horizontal="center"/>
    </xf>
    <xf numFmtId="170" fontId="4" fillId="2" borderId="1" xfId="1" applyNumberFormat="1" applyFont="1" applyFill="1" applyBorder="1" applyAlignment="1">
      <alignment horizontal="center"/>
    </xf>
    <xf numFmtId="170" fontId="4" fillId="0" borderId="1" xfId="0" applyNumberFormat="1" applyFont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170" fontId="24" fillId="0" borderId="0" xfId="0" applyNumberFormat="1" applyFont="1" applyAlignment="1">
      <alignment horizontal="center"/>
    </xf>
    <xf numFmtId="0" fontId="17" fillId="0" borderId="1" xfId="0" applyFont="1" applyBorder="1" applyAlignment="1">
      <alignment horizontal="left"/>
    </xf>
    <xf numFmtId="170" fontId="0" fillId="0" borderId="0" xfId="0" applyNumberFormat="1" applyFont="1" applyAlignment="1">
      <alignment horizontal="center" vertical="center"/>
    </xf>
    <xf numFmtId="170" fontId="3" fillId="2" borderId="0" xfId="0" applyNumberFormat="1" applyFont="1" applyFill="1" applyAlignment="1">
      <alignment vertical="center"/>
    </xf>
    <xf numFmtId="170" fontId="4" fillId="0" borderId="1" xfId="0" applyNumberFormat="1" applyFont="1" applyBorder="1" applyAlignment="1">
      <alignment vertical="center"/>
    </xf>
    <xf numFmtId="170" fontId="4" fillId="0" borderId="1" xfId="1" applyNumberFormat="1" applyFont="1" applyBorder="1" applyAlignment="1">
      <alignment horizontal="center" vertical="center"/>
    </xf>
    <xf numFmtId="170" fontId="4" fillId="2" borderId="1" xfId="0" applyNumberFormat="1" applyFont="1" applyFill="1" applyBorder="1" applyAlignment="1">
      <alignment vertical="center"/>
    </xf>
    <xf numFmtId="170" fontId="0" fillId="2" borderId="0" xfId="0" applyNumberFormat="1" applyFill="1" applyAlignment="1">
      <alignment vertical="center"/>
    </xf>
    <xf numFmtId="170" fontId="0" fillId="0" borderId="0" xfId="0" applyNumberFormat="1" applyAlignment="1">
      <alignment vertical="center"/>
    </xf>
    <xf numFmtId="170" fontId="24" fillId="0" borderId="0" xfId="0" applyNumberFormat="1" applyFont="1" applyAlignment="1">
      <alignment horizontal="center" vertical="center"/>
    </xf>
    <xf numFmtId="170" fontId="4" fillId="0" borderId="1" xfId="0" applyNumberFormat="1" applyFont="1" applyBorder="1" applyAlignment="1">
      <alignment horizontal="center" vertical="center"/>
    </xf>
    <xf numFmtId="170" fontId="4" fillId="4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18" fillId="0" borderId="1" xfId="9" applyFont="1" applyBorder="1"/>
    <xf numFmtId="169" fontId="18" fillId="0" borderId="1" xfId="9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168" fontId="21" fillId="0" borderId="0" xfId="0" applyNumberFormat="1" applyFont="1" applyAlignment="1">
      <alignment horizontal="center"/>
    </xf>
    <xf numFmtId="168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/>
    <xf numFmtId="0" fontId="0" fillId="0" borderId="0" xfId="0" applyBorder="1" applyAlignment="1"/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170" fontId="0" fillId="0" borderId="0" xfId="0" applyNumberFormat="1" applyAlignment="1">
      <alignment horizontal="center" vertical="center"/>
    </xf>
  </cellXfs>
  <cellStyles count="16">
    <cellStyle name="Comma 2" xfId="5"/>
    <cellStyle name="Currency" xfId="1" builtinId="4"/>
    <cellStyle name="Currency 2" xfId="8"/>
    <cellStyle name="Currency 3" xfId="2"/>
    <cellStyle name="Followed Hyperlink" xfId="11" builtinId="9" hidden="1"/>
    <cellStyle name="Followed Hyperlink" xfId="13" builtinId="9" hidden="1"/>
    <cellStyle name="Followed Hyperlink" xfId="15" builtinId="9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 3" xfId="4"/>
    <cellStyle name="Normal 4" xfId="6"/>
    <cellStyle name="Normal 5" xfId="9"/>
    <cellStyle name="Normal_Copy of Complete Composite 07-08 (2)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topLeftCell="A207" workbookViewId="0">
      <selection activeCell="C157" sqref="C157"/>
    </sheetView>
  </sheetViews>
  <sheetFormatPr baseColWidth="10" defaultColWidth="8.83203125" defaultRowHeight="14" x14ac:dyDescent="0"/>
  <cols>
    <col min="1" max="1" width="18.5" customWidth="1"/>
    <col min="2" max="2" width="4.83203125" customWidth="1"/>
    <col min="3" max="3" width="80.33203125" customWidth="1"/>
    <col min="4" max="4" width="13" style="39" customWidth="1"/>
    <col min="5" max="5" width="12.5" style="39" bestFit="1" customWidth="1"/>
    <col min="6" max="6" width="11.1640625" customWidth="1"/>
    <col min="7" max="7" width="19.5" customWidth="1"/>
    <col min="8" max="8" width="27" customWidth="1"/>
  </cols>
  <sheetData>
    <row r="1" spans="1:5" s="3" customFormat="1" ht="28">
      <c r="A1" s="187" t="s">
        <v>2</v>
      </c>
      <c r="B1" s="187"/>
      <c r="C1" s="187"/>
      <c r="D1" s="187"/>
      <c r="E1" s="187"/>
    </row>
    <row r="2" spans="1:5" s="3" customFormat="1">
      <c r="A2" s="19"/>
      <c r="B2" s="19"/>
      <c r="C2" s="19"/>
      <c r="D2" s="56" t="s">
        <v>4</v>
      </c>
      <c r="E2" s="56" t="s">
        <v>51</v>
      </c>
    </row>
    <row r="3" spans="1:5">
      <c r="A3" s="136"/>
      <c r="B3" s="136"/>
      <c r="C3" s="136"/>
      <c r="D3" s="121"/>
      <c r="E3" s="121"/>
    </row>
    <row r="4" spans="1:5">
      <c r="A4" s="146" t="s">
        <v>0</v>
      </c>
      <c r="B4" s="27">
        <v>1</v>
      </c>
      <c r="C4" s="26" t="s">
        <v>319</v>
      </c>
      <c r="D4" s="76">
        <v>1179.2</v>
      </c>
      <c r="E4" s="54">
        <v>589.6</v>
      </c>
    </row>
    <row r="5" spans="1:5">
      <c r="A5" s="26"/>
      <c r="B5" s="27">
        <v>2</v>
      </c>
      <c r="C5" s="26" t="s">
        <v>320</v>
      </c>
      <c r="D5" s="76">
        <v>280</v>
      </c>
      <c r="E5" s="54">
        <v>140</v>
      </c>
    </row>
    <row r="6" spans="1:5">
      <c r="A6" s="26"/>
      <c r="B6" s="27" t="s">
        <v>3</v>
      </c>
      <c r="C6" s="26"/>
      <c r="D6" s="76">
        <f>SUM(D4:D5)</f>
        <v>1459.2</v>
      </c>
      <c r="E6" s="54">
        <f>SUM(E5,E4)</f>
        <v>729.6</v>
      </c>
    </row>
    <row r="7" spans="1:5">
      <c r="A7" s="61"/>
      <c r="B7" s="86"/>
      <c r="C7" s="61"/>
      <c r="D7" s="137"/>
      <c r="E7" s="71"/>
    </row>
    <row r="8" spans="1:5">
      <c r="A8" s="26" t="s">
        <v>1</v>
      </c>
      <c r="B8" s="27">
        <v>1</v>
      </c>
      <c r="C8" s="26" t="s">
        <v>321</v>
      </c>
      <c r="D8" s="76">
        <v>130</v>
      </c>
      <c r="E8" s="54">
        <v>130</v>
      </c>
    </row>
    <row r="9" spans="1:5">
      <c r="A9" s="26"/>
      <c r="B9" s="27">
        <v>2</v>
      </c>
      <c r="C9" s="26" t="s">
        <v>322</v>
      </c>
      <c r="D9" s="76">
        <v>20</v>
      </c>
      <c r="E9" s="54">
        <v>20</v>
      </c>
    </row>
    <row r="10" spans="1:5">
      <c r="A10" s="26"/>
      <c r="B10" s="27">
        <v>3</v>
      </c>
      <c r="C10" s="26" t="s">
        <v>5</v>
      </c>
      <c r="D10" s="76">
        <v>200</v>
      </c>
      <c r="E10" s="54">
        <v>200</v>
      </c>
    </row>
    <row r="11" spans="1:5">
      <c r="A11" s="26"/>
      <c r="B11" s="27">
        <v>4</v>
      </c>
      <c r="C11" s="26" t="s">
        <v>6</v>
      </c>
      <c r="D11" s="76">
        <v>200</v>
      </c>
      <c r="E11" s="54">
        <v>200</v>
      </c>
    </row>
    <row r="12" spans="1:5">
      <c r="A12" s="26"/>
      <c r="B12" s="27">
        <v>5</v>
      </c>
      <c r="C12" s="26" t="s">
        <v>323</v>
      </c>
      <c r="D12" s="76">
        <v>700</v>
      </c>
      <c r="E12" s="54">
        <v>0</v>
      </c>
    </row>
    <row r="13" spans="1:5">
      <c r="A13" s="26"/>
      <c r="B13" s="27" t="s">
        <v>3</v>
      </c>
      <c r="C13" s="26"/>
      <c r="D13" s="76">
        <f>SUM(D8:D12)</f>
        <v>1250</v>
      </c>
      <c r="E13" s="54">
        <f>SUM(E8:E12)</f>
        <v>550</v>
      </c>
    </row>
    <row r="14" spans="1:5">
      <c r="A14" s="61"/>
      <c r="B14" s="86"/>
      <c r="C14" s="61"/>
      <c r="D14" s="137"/>
      <c r="E14" s="71"/>
    </row>
    <row r="15" spans="1:5">
      <c r="A15" s="26" t="s">
        <v>7</v>
      </c>
      <c r="B15" s="27">
        <v>1</v>
      </c>
      <c r="C15" s="26" t="s">
        <v>8</v>
      </c>
      <c r="D15" s="76">
        <v>1080</v>
      </c>
      <c r="E15" s="54">
        <v>0</v>
      </c>
    </row>
    <row r="16" spans="1:5">
      <c r="A16" s="26"/>
      <c r="B16" s="27">
        <v>2</v>
      </c>
      <c r="C16" s="26" t="s">
        <v>9</v>
      </c>
      <c r="D16" s="76">
        <v>180</v>
      </c>
      <c r="E16" s="54">
        <v>0</v>
      </c>
    </row>
    <row r="17" spans="1:5">
      <c r="A17" s="28"/>
      <c r="B17" s="107">
        <v>3</v>
      </c>
      <c r="C17" s="28" t="s">
        <v>324</v>
      </c>
      <c r="D17" s="138">
        <v>1560</v>
      </c>
      <c r="E17" s="73">
        <v>0</v>
      </c>
    </row>
    <row r="18" spans="1:5">
      <c r="A18" s="26"/>
      <c r="B18" s="27">
        <v>4</v>
      </c>
      <c r="C18" s="26" t="s">
        <v>325</v>
      </c>
      <c r="D18" s="76">
        <v>1402</v>
      </c>
      <c r="E18" s="54">
        <v>0</v>
      </c>
    </row>
    <row r="19" spans="1:5">
      <c r="A19" s="26"/>
      <c r="B19" s="27">
        <v>5</v>
      </c>
      <c r="C19" s="26" t="s">
        <v>326</v>
      </c>
      <c r="D19" s="76">
        <v>188</v>
      </c>
      <c r="E19" s="54">
        <v>0</v>
      </c>
    </row>
    <row r="20" spans="1:5">
      <c r="A20" s="26"/>
      <c r="B20" s="27">
        <v>6</v>
      </c>
      <c r="C20" s="26" t="s">
        <v>327</v>
      </c>
      <c r="D20" s="76">
        <v>80</v>
      </c>
      <c r="E20" s="54">
        <v>0</v>
      </c>
    </row>
    <row r="21" spans="1:5">
      <c r="A21" s="26"/>
      <c r="B21" s="27">
        <v>7</v>
      </c>
      <c r="C21" s="26" t="s">
        <v>321</v>
      </c>
      <c r="D21" s="76">
        <v>50</v>
      </c>
      <c r="E21" s="54">
        <v>0</v>
      </c>
    </row>
    <row r="22" spans="1:5">
      <c r="A22" s="26"/>
      <c r="B22" s="27">
        <v>8</v>
      </c>
      <c r="C22" s="26" t="s">
        <v>328</v>
      </c>
      <c r="D22" s="76">
        <v>150</v>
      </c>
      <c r="E22" s="54">
        <v>150</v>
      </c>
    </row>
    <row r="23" spans="1:5">
      <c r="A23" s="26"/>
      <c r="B23" s="27" t="s">
        <v>3</v>
      </c>
      <c r="C23" s="26"/>
      <c r="D23" s="76">
        <f>SUM(D15:D22)</f>
        <v>4690</v>
      </c>
      <c r="E23" s="54">
        <f>SUM(E17:E22,E15:E16)</f>
        <v>150</v>
      </c>
    </row>
    <row r="24" spans="1:5">
      <c r="A24" s="61"/>
      <c r="B24" s="86"/>
      <c r="C24" s="61"/>
      <c r="D24" s="137"/>
      <c r="E24" s="71"/>
    </row>
    <row r="25" spans="1:5">
      <c r="A25" s="146" t="s">
        <v>10</v>
      </c>
      <c r="B25" s="27">
        <v>1</v>
      </c>
      <c r="C25" s="108" t="s">
        <v>11</v>
      </c>
      <c r="D25" s="147"/>
      <c r="E25" s="148"/>
    </row>
    <row r="26" spans="1:5">
      <c r="A26" s="26"/>
      <c r="B26" s="27"/>
      <c r="C26" s="26" t="s">
        <v>227</v>
      </c>
      <c r="D26" s="76">
        <v>1440</v>
      </c>
      <c r="E26" s="76">
        <v>0</v>
      </c>
    </row>
    <row r="27" spans="1:5">
      <c r="A27" s="26"/>
      <c r="B27" s="27"/>
      <c r="C27" s="26" t="s">
        <v>225</v>
      </c>
      <c r="D27" s="76">
        <v>1900</v>
      </c>
      <c r="E27" s="76">
        <v>0</v>
      </c>
    </row>
    <row r="28" spans="1:5">
      <c r="A28" s="26"/>
      <c r="B28" s="27"/>
      <c r="C28" s="26" t="s">
        <v>226</v>
      </c>
      <c r="D28" s="76">
        <v>353</v>
      </c>
      <c r="E28" s="76">
        <v>0</v>
      </c>
    </row>
    <row r="29" spans="1:5">
      <c r="A29" s="26"/>
      <c r="B29" s="27"/>
      <c r="C29" s="26" t="s">
        <v>228</v>
      </c>
      <c r="D29" s="76">
        <v>650</v>
      </c>
      <c r="E29" s="76">
        <v>0</v>
      </c>
    </row>
    <row r="30" spans="1:5" s="9" customFormat="1">
      <c r="A30" s="26"/>
      <c r="B30" s="27"/>
      <c r="C30" s="26"/>
      <c r="D30" s="76"/>
      <c r="E30" s="76"/>
    </row>
    <row r="31" spans="1:5" s="4" customFormat="1">
      <c r="A31" s="26"/>
      <c r="B31" s="27">
        <v>2</v>
      </c>
      <c r="C31" s="108" t="s">
        <v>14</v>
      </c>
      <c r="D31" s="147"/>
      <c r="E31" s="147"/>
    </row>
    <row r="32" spans="1:5">
      <c r="A32" s="26"/>
      <c r="B32" s="27"/>
      <c r="C32" s="26" t="s">
        <v>229</v>
      </c>
      <c r="D32" s="76">
        <v>1500</v>
      </c>
      <c r="E32" s="76">
        <v>1500</v>
      </c>
    </row>
    <row r="33" spans="1:8">
      <c r="A33" s="26"/>
      <c r="B33" s="27"/>
      <c r="C33" s="26" t="s">
        <v>230</v>
      </c>
      <c r="D33" s="76">
        <v>3500</v>
      </c>
      <c r="E33" s="76">
        <v>3500</v>
      </c>
    </row>
    <row r="34" spans="1:8">
      <c r="A34" s="26"/>
      <c r="B34" s="27"/>
      <c r="C34" s="26"/>
      <c r="D34" s="76"/>
      <c r="E34" s="76"/>
    </row>
    <row r="35" spans="1:8">
      <c r="A35" s="26"/>
      <c r="B35" s="27">
        <v>3</v>
      </c>
      <c r="C35" s="108" t="s">
        <v>231</v>
      </c>
      <c r="D35" s="76">
        <v>70000</v>
      </c>
      <c r="E35" s="76">
        <v>70000</v>
      </c>
      <c r="H35" s="2"/>
    </row>
    <row r="36" spans="1:8">
      <c r="A36" s="26"/>
      <c r="B36" s="27"/>
      <c r="C36" s="26" t="s">
        <v>232</v>
      </c>
      <c r="D36" s="76"/>
      <c r="E36" s="76"/>
      <c r="H36" s="1"/>
    </row>
    <row r="37" spans="1:8">
      <c r="A37" s="26"/>
      <c r="B37" s="27"/>
      <c r="C37" s="26"/>
      <c r="D37" s="76"/>
      <c r="E37" s="76"/>
    </row>
    <row r="38" spans="1:8">
      <c r="A38" s="26"/>
      <c r="B38" s="27">
        <v>4</v>
      </c>
      <c r="C38" s="108" t="s">
        <v>233</v>
      </c>
      <c r="D38" s="76">
        <v>3000</v>
      </c>
      <c r="E38" s="76">
        <v>3000</v>
      </c>
      <c r="H38" s="1"/>
    </row>
    <row r="39" spans="1:8">
      <c r="A39" s="26"/>
      <c r="B39" s="27"/>
      <c r="C39" s="26" t="s">
        <v>234</v>
      </c>
      <c r="D39" s="76"/>
      <c r="E39" s="76"/>
      <c r="F39" s="10"/>
      <c r="G39" s="9"/>
      <c r="H39" s="9"/>
    </row>
    <row r="40" spans="1:8">
      <c r="A40" s="26"/>
      <c r="B40" s="27"/>
      <c r="C40" s="26"/>
      <c r="D40" s="76"/>
      <c r="E40" s="76"/>
      <c r="F40" s="9"/>
      <c r="G40" s="12"/>
      <c r="H40" s="12"/>
    </row>
    <row r="41" spans="1:8">
      <c r="A41" s="26"/>
      <c r="B41" s="27">
        <v>5</v>
      </c>
      <c r="C41" s="108" t="s">
        <v>235</v>
      </c>
      <c r="D41" s="76"/>
      <c r="E41" s="76"/>
      <c r="F41" s="9"/>
      <c r="G41" s="12"/>
      <c r="H41" s="12"/>
    </row>
    <row r="42" spans="1:8">
      <c r="A42" s="26"/>
      <c r="B42" s="27"/>
      <c r="C42" s="26" t="s">
        <v>238</v>
      </c>
      <c r="D42" s="76">
        <v>9500</v>
      </c>
      <c r="E42" s="76">
        <v>0</v>
      </c>
      <c r="F42" s="9"/>
      <c r="G42" s="12"/>
      <c r="H42" s="12"/>
    </row>
    <row r="43" spans="1:8">
      <c r="A43" s="26"/>
      <c r="B43" s="27"/>
      <c r="C43" s="26" t="s">
        <v>236</v>
      </c>
      <c r="D43" s="76">
        <v>400</v>
      </c>
      <c r="E43" s="76">
        <v>0</v>
      </c>
      <c r="F43" s="9"/>
      <c r="G43" s="12"/>
      <c r="H43" s="12"/>
    </row>
    <row r="44" spans="1:8">
      <c r="A44" s="26"/>
      <c r="B44" s="27"/>
      <c r="C44" s="26" t="s">
        <v>237</v>
      </c>
      <c r="D44" s="76">
        <v>100</v>
      </c>
      <c r="E44" s="76">
        <v>0</v>
      </c>
      <c r="F44" s="7"/>
      <c r="G44" s="7"/>
      <c r="H44" s="8"/>
    </row>
    <row r="45" spans="1:8">
      <c r="A45" s="26"/>
      <c r="B45" s="27"/>
      <c r="C45" s="26"/>
      <c r="D45" s="76"/>
      <c r="E45" s="76"/>
      <c r="F45" s="10"/>
      <c r="G45" s="9"/>
      <c r="H45" s="9"/>
    </row>
    <row r="46" spans="1:8">
      <c r="A46" s="26"/>
      <c r="B46" s="27">
        <v>6</v>
      </c>
      <c r="C46" s="108" t="s">
        <v>239</v>
      </c>
      <c r="D46" s="76">
        <v>20000</v>
      </c>
      <c r="E46" s="76">
        <v>20000</v>
      </c>
      <c r="F46" s="9"/>
      <c r="G46" s="12"/>
      <c r="H46" s="12"/>
    </row>
    <row r="47" spans="1:8">
      <c r="A47" s="26"/>
      <c r="B47" s="27"/>
      <c r="C47" s="26" t="s">
        <v>240</v>
      </c>
      <c r="D47" s="76"/>
      <c r="E47" s="76"/>
      <c r="F47" s="9"/>
      <c r="G47" s="12"/>
      <c r="H47" s="12"/>
    </row>
    <row r="48" spans="1:8">
      <c r="A48" s="26"/>
      <c r="B48" s="27"/>
      <c r="C48" s="26" t="s">
        <v>241</v>
      </c>
      <c r="D48" s="76"/>
      <c r="E48" s="76"/>
      <c r="F48" s="9"/>
      <c r="G48" s="12"/>
      <c r="H48" s="12"/>
    </row>
    <row r="49" spans="1:8">
      <c r="A49" s="26"/>
      <c r="B49" s="27"/>
      <c r="C49" s="108"/>
      <c r="D49" s="76"/>
      <c r="E49" s="76"/>
      <c r="F49" s="7"/>
      <c r="G49" s="7"/>
      <c r="H49" s="8"/>
    </row>
    <row r="50" spans="1:8">
      <c r="A50" s="26"/>
      <c r="B50" s="27">
        <v>7</v>
      </c>
      <c r="C50" s="108" t="s">
        <v>242</v>
      </c>
      <c r="D50" s="76">
        <v>3500</v>
      </c>
      <c r="E50" s="76">
        <v>3500</v>
      </c>
      <c r="F50" s="10"/>
      <c r="G50" s="9"/>
      <c r="H50" s="9"/>
    </row>
    <row r="51" spans="1:8">
      <c r="A51" s="26"/>
      <c r="B51" s="27"/>
      <c r="C51" s="26"/>
      <c r="D51" s="76"/>
      <c r="E51" s="76"/>
      <c r="F51" s="9"/>
      <c r="G51" s="12"/>
      <c r="H51" s="12"/>
    </row>
    <row r="52" spans="1:8">
      <c r="A52" s="26"/>
      <c r="B52" s="27">
        <v>8</v>
      </c>
      <c r="C52" s="108" t="s">
        <v>243</v>
      </c>
      <c r="D52" s="76">
        <v>5092</v>
      </c>
      <c r="E52" s="76">
        <v>4937.6000000000004</v>
      </c>
      <c r="F52" s="9"/>
      <c r="G52" s="12"/>
      <c r="H52" s="12"/>
    </row>
    <row r="53" spans="1:8">
      <c r="A53" s="26"/>
      <c r="B53" s="27"/>
      <c r="C53" s="26" t="s">
        <v>244</v>
      </c>
      <c r="D53" s="76"/>
      <c r="E53" s="76"/>
      <c r="F53" s="9"/>
      <c r="G53" s="12"/>
      <c r="H53" s="12"/>
    </row>
    <row r="54" spans="1:8">
      <c r="A54" s="26"/>
      <c r="B54" s="27"/>
      <c r="C54" s="26" t="s">
        <v>245</v>
      </c>
      <c r="D54" s="76"/>
      <c r="E54" s="76"/>
      <c r="F54" s="9"/>
      <c r="G54" s="12"/>
      <c r="H54" s="12"/>
    </row>
    <row r="55" spans="1:8">
      <c r="A55" s="26"/>
      <c r="B55" s="27"/>
      <c r="C55" s="26" t="s">
        <v>246</v>
      </c>
      <c r="D55" s="76"/>
      <c r="E55" s="76"/>
      <c r="F55" s="9"/>
      <c r="G55" s="12"/>
      <c r="H55" s="12"/>
    </row>
    <row r="56" spans="1:8">
      <c r="A56" s="26"/>
      <c r="B56" s="27"/>
      <c r="C56" s="26" t="s">
        <v>247</v>
      </c>
      <c r="D56" s="76"/>
      <c r="E56" s="76"/>
      <c r="F56" s="9"/>
      <c r="G56" s="12"/>
      <c r="H56" s="12"/>
    </row>
    <row r="57" spans="1:8">
      <c r="A57" s="26"/>
      <c r="B57" s="27"/>
      <c r="C57" s="26"/>
      <c r="D57" s="76"/>
      <c r="E57" s="76"/>
      <c r="F57" s="9"/>
      <c r="G57" s="12"/>
      <c r="H57" s="12"/>
    </row>
    <row r="58" spans="1:8">
      <c r="A58" s="26"/>
      <c r="B58" s="27">
        <v>9</v>
      </c>
      <c r="C58" s="108" t="s">
        <v>13</v>
      </c>
      <c r="D58" s="76"/>
      <c r="E58" s="76"/>
      <c r="F58" s="9"/>
      <c r="G58" s="12"/>
      <c r="H58" s="12"/>
    </row>
    <row r="59" spans="1:8">
      <c r="A59" s="26"/>
      <c r="B59" s="27"/>
      <c r="C59" s="26" t="s">
        <v>248</v>
      </c>
      <c r="D59" s="76">
        <v>55000</v>
      </c>
      <c r="E59" s="76">
        <v>51000</v>
      </c>
      <c r="F59" s="9"/>
      <c r="G59" s="12"/>
      <c r="H59" s="12"/>
    </row>
    <row r="60" spans="1:8">
      <c r="A60" s="26"/>
      <c r="B60" s="27"/>
      <c r="C60" s="26" t="s">
        <v>60</v>
      </c>
      <c r="D60" s="76">
        <v>1200</v>
      </c>
      <c r="E60" s="76">
        <v>1200</v>
      </c>
      <c r="F60" s="9"/>
      <c r="G60" s="12"/>
      <c r="H60" s="12"/>
    </row>
    <row r="61" spans="1:8">
      <c r="A61" s="26"/>
      <c r="B61" s="27"/>
      <c r="C61" s="26" t="s">
        <v>249</v>
      </c>
      <c r="D61" s="76">
        <v>9000</v>
      </c>
      <c r="E61" s="76">
        <v>9000</v>
      </c>
      <c r="F61" s="9"/>
      <c r="G61" s="12"/>
      <c r="H61" s="12"/>
    </row>
    <row r="62" spans="1:8">
      <c r="A62" s="26"/>
      <c r="B62" s="27"/>
      <c r="C62" s="26" t="s">
        <v>250</v>
      </c>
      <c r="D62" s="76">
        <v>200</v>
      </c>
      <c r="E62" s="76">
        <v>200</v>
      </c>
      <c r="F62" s="7"/>
      <c r="G62" s="7"/>
      <c r="H62" s="7"/>
    </row>
    <row r="63" spans="1:8">
      <c r="A63" s="26"/>
      <c r="B63" s="27"/>
      <c r="C63" s="26" t="s">
        <v>251</v>
      </c>
      <c r="D63" s="76">
        <v>2000</v>
      </c>
      <c r="E63" s="76">
        <v>2000</v>
      </c>
      <c r="F63" s="10"/>
      <c r="G63" s="9"/>
      <c r="H63" s="9"/>
    </row>
    <row r="64" spans="1:8">
      <c r="A64" s="26"/>
      <c r="B64" s="27"/>
      <c r="C64" s="26" t="s">
        <v>122</v>
      </c>
      <c r="D64" s="76">
        <v>5000</v>
      </c>
      <c r="E64" s="76">
        <v>5000</v>
      </c>
      <c r="F64" s="9"/>
      <c r="G64" s="9"/>
      <c r="H64" s="12"/>
    </row>
    <row r="65" spans="1:8">
      <c r="A65" s="26"/>
      <c r="B65" s="27"/>
      <c r="C65" s="26" t="s">
        <v>252</v>
      </c>
      <c r="D65" s="76">
        <v>5500</v>
      </c>
      <c r="E65" s="76">
        <v>5500</v>
      </c>
      <c r="F65" s="9"/>
      <c r="G65" s="9"/>
      <c r="H65" s="12"/>
    </row>
    <row r="66" spans="1:8">
      <c r="A66" s="26"/>
      <c r="B66" s="27"/>
      <c r="C66" s="26" t="s">
        <v>253</v>
      </c>
      <c r="D66" s="76">
        <v>1100</v>
      </c>
      <c r="E66" s="76">
        <v>1100</v>
      </c>
      <c r="F66" s="7"/>
      <c r="G66" s="7"/>
      <c r="H66" s="7"/>
    </row>
    <row r="67" spans="1:8">
      <c r="A67" s="26"/>
      <c r="B67" s="27"/>
      <c r="C67" s="26"/>
      <c r="D67" s="76"/>
      <c r="E67" s="76"/>
      <c r="F67" s="9"/>
      <c r="G67" s="12"/>
      <c r="H67" s="12"/>
    </row>
    <row r="68" spans="1:8">
      <c r="A68" s="26"/>
      <c r="B68" s="27">
        <v>10</v>
      </c>
      <c r="C68" s="108" t="s">
        <v>254</v>
      </c>
      <c r="D68" s="76">
        <v>1000</v>
      </c>
      <c r="E68" s="76">
        <v>1000</v>
      </c>
      <c r="F68" s="9"/>
      <c r="G68" s="12"/>
      <c r="H68" s="12"/>
    </row>
    <row r="69" spans="1:8" s="144" customFormat="1">
      <c r="A69" s="26"/>
      <c r="B69" s="27"/>
      <c r="C69" s="26" t="s">
        <v>255</v>
      </c>
      <c r="D69" s="76"/>
      <c r="E69" s="76"/>
      <c r="G69" s="49"/>
      <c r="H69" s="49"/>
    </row>
    <row r="70" spans="1:8">
      <c r="A70" s="26"/>
      <c r="B70" s="27"/>
      <c r="C70" s="108"/>
      <c r="D70" s="76"/>
      <c r="E70" s="76"/>
      <c r="F70" s="9"/>
      <c r="G70" s="12"/>
      <c r="H70" s="12"/>
    </row>
    <row r="71" spans="1:8">
      <c r="A71" s="26"/>
      <c r="B71" s="27">
        <v>11</v>
      </c>
      <c r="C71" s="108" t="s">
        <v>256</v>
      </c>
      <c r="D71" s="76"/>
      <c r="E71" s="76"/>
      <c r="F71" s="9"/>
      <c r="G71" s="12"/>
      <c r="H71" s="9"/>
    </row>
    <row r="72" spans="1:8" ht="18">
      <c r="A72" s="26"/>
      <c r="B72" s="27"/>
      <c r="C72" s="26" t="s">
        <v>257</v>
      </c>
      <c r="D72" s="76">
        <v>540</v>
      </c>
      <c r="E72" s="76">
        <v>540</v>
      </c>
      <c r="F72" s="11"/>
      <c r="G72" s="13"/>
      <c r="H72" s="14"/>
    </row>
    <row r="73" spans="1:8">
      <c r="A73" s="26"/>
      <c r="B73" s="27"/>
      <c r="C73" s="26" t="s">
        <v>261</v>
      </c>
      <c r="D73" s="76">
        <v>72</v>
      </c>
      <c r="E73" s="76">
        <v>72</v>
      </c>
    </row>
    <row r="74" spans="1:8">
      <c r="A74" s="26"/>
      <c r="B74" s="27"/>
      <c r="C74" s="26" t="s">
        <v>260</v>
      </c>
      <c r="D74" s="76">
        <v>150</v>
      </c>
      <c r="E74" s="76">
        <v>150</v>
      </c>
    </row>
    <row r="75" spans="1:8">
      <c r="A75" s="26"/>
      <c r="B75" s="27"/>
      <c r="C75" s="26" t="s">
        <v>258</v>
      </c>
      <c r="D75" s="76">
        <v>200</v>
      </c>
      <c r="E75" s="76">
        <v>200</v>
      </c>
    </row>
    <row r="76" spans="1:8">
      <c r="A76" s="26"/>
      <c r="B76" s="27"/>
      <c r="C76" s="26" t="s">
        <v>259</v>
      </c>
      <c r="D76" s="76">
        <v>200</v>
      </c>
      <c r="E76" s="76">
        <v>200</v>
      </c>
    </row>
    <row r="77" spans="1:8">
      <c r="A77" s="26"/>
      <c r="B77" s="27"/>
      <c r="C77" s="108"/>
      <c r="D77" s="76"/>
      <c r="E77" s="76"/>
    </row>
    <row r="78" spans="1:8">
      <c r="A78" s="26"/>
      <c r="B78" s="27">
        <v>12</v>
      </c>
      <c r="C78" s="108" t="s">
        <v>262</v>
      </c>
      <c r="D78" s="76"/>
      <c r="E78" s="76"/>
    </row>
    <row r="79" spans="1:8">
      <c r="A79" s="26"/>
      <c r="B79" s="27"/>
      <c r="C79" s="26" t="s">
        <v>263</v>
      </c>
      <c r="D79" s="76">
        <v>100</v>
      </c>
      <c r="E79" s="76">
        <v>100</v>
      </c>
    </row>
    <row r="80" spans="1:8">
      <c r="A80" s="26"/>
      <c r="B80" s="27"/>
      <c r="C80" s="26" t="s">
        <v>264</v>
      </c>
      <c r="D80" s="76">
        <v>4600</v>
      </c>
      <c r="E80" s="76">
        <v>4600</v>
      </c>
    </row>
    <row r="81" spans="1:5">
      <c r="A81" s="26"/>
      <c r="B81" s="27"/>
      <c r="C81" s="26" t="s">
        <v>265</v>
      </c>
      <c r="D81" s="76">
        <v>2200</v>
      </c>
      <c r="E81" s="76">
        <v>2200</v>
      </c>
    </row>
    <row r="82" spans="1:5">
      <c r="A82" s="26"/>
      <c r="B82" s="27"/>
      <c r="C82" s="108"/>
      <c r="D82" s="76"/>
      <c r="E82" s="76"/>
    </row>
    <row r="83" spans="1:5">
      <c r="A83" s="26"/>
      <c r="B83" s="27">
        <v>13</v>
      </c>
      <c r="C83" s="108" t="s">
        <v>266</v>
      </c>
      <c r="D83" s="76"/>
      <c r="E83" s="76"/>
    </row>
    <row r="84" spans="1:5">
      <c r="A84" s="26"/>
      <c r="B84" s="27"/>
      <c r="C84" s="26" t="s">
        <v>267</v>
      </c>
      <c r="D84" s="76">
        <v>600</v>
      </c>
      <c r="E84" s="76">
        <v>0</v>
      </c>
    </row>
    <row r="85" spans="1:5">
      <c r="A85" s="26"/>
      <c r="B85" s="27"/>
      <c r="C85" s="26" t="s">
        <v>268</v>
      </c>
      <c r="D85" s="76">
        <v>500</v>
      </c>
      <c r="E85" s="76">
        <v>0</v>
      </c>
    </row>
    <row r="86" spans="1:5">
      <c r="A86" s="26"/>
      <c r="B86" s="27"/>
      <c r="C86" s="108"/>
      <c r="D86" s="76"/>
      <c r="E86" s="76"/>
    </row>
    <row r="87" spans="1:5">
      <c r="A87" s="26"/>
      <c r="B87" s="27">
        <v>14</v>
      </c>
      <c r="C87" s="108" t="s">
        <v>269</v>
      </c>
      <c r="D87" s="76"/>
      <c r="E87" s="76"/>
    </row>
    <row r="88" spans="1:5">
      <c r="A88" s="26"/>
      <c r="B88" s="27"/>
      <c r="C88" s="26" t="s">
        <v>270</v>
      </c>
      <c r="D88" s="76">
        <v>500</v>
      </c>
      <c r="E88" s="76">
        <v>500</v>
      </c>
    </row>
    <row r="89" spans="1:5">
      <c r="A89" s="26"/>
      <c r="B89" s="27" t="s">
        <v>3</v>
      </c>
      <c r="C89" s="26"/>
      <c r="D89" s="76">
        <f>SUM(D26:D88)</f>
        <v>210597</v>
      </c>
      <c r="E89" s="54">
        <f>SUM(E26:E88)</f>
        <v>190999.6</v>
      </c>
    </row>
    <row r="90" spans="1:5">
      <c r="A90" s="61"/>
      <c r="B90" s="86"/>
      <c r="C90" s="61"/>
      <c r="D90" s="137"/>
      <c r="E90" s="71"/>
    </row>
    <row r="91" spans="1:5">
      <c r="A91" s="145" t="s">
        <v>15</v>
      </c>
      <c r="B91" s="83">
        <v>1</v>
      </c>
      <c r="C91" s="63" t="s">
        <v>16</v>
      </c>
      <c r="D91" s="53">
        <v>100</v>
      </c>
      <c r="E91" s="53">
        <v>100</v>
      </c>
    </row>
    <row r="92" spans="1:5">
      <c r="A92" s="89"/>
      <c r="B92" s="83">
        <v>2</v>
      </c>
      <c r="C92" s="63" t="s">
        <v>17</v>
      </c>
      <c r="D92" s="53">
        <v>150</v>
      </c>
      <c r="E92" s="53">
        <v>150</v>
      </c>
    </row>
    <row r="93" spans="1:5">
      <c r="A93" s="89"/>
      <c r="B93" s="83">
        <v>3</v>
      </c>
      <c r="C93" s="28" t="s">
        <v>18</v>
      </c>
      <c r="D93" s="53">
        <v>5500</v>
      </c>
      <c r="E93" s="53">
        <v>5500</v>
      </c>
    </row>
    <row r="94" spans="1:5">
      <c r="A94" s="89"/>
      <c r="B94" s="83">
        <v>4</v>
      </c>
      <c r="C94" s="28" t="s">
        <v>19</v>
      </c>
      <c r="D94" s="53">
        <v>85000</v>
      </c>
      <c r="E94" s="53">
        <v>72500</v>
      </c>
    </row>
    <row r="95" spans="1:5">
      <c r="A95" s="89"/>
      <c r="B95" s="83">
        <v>5</v>
      </c>
      <c r="C95" s="28" t="s">
        <v>20</v>
      </c>
      <c r="D95" s="53">
        <v>10000</v>
      </c>
      <c r="E95" s="53">
        <v>10000</v>
      </c>
    </row>
    <row r="96" spans="1:5">
      <c r="A96" s="89"/>
      <c r="B96" s="83">
        <v>6</v>
      </c>
      <c r="C96" s="28" t="s">
        <v>21</v>
      </c>
      <c r="D96" s="53">
        <v>4000</v>
      </c>
      <c r="E96" s="53">
        <v>4000</v>
      </c>
    </row>
    <row r="97" spans="1:5">
      <c r="A97" s="89"/>
      <c r="B97" s="83">
        <v>7</v>
      </c>
      <c r="C97" s="28" t="s">
        <v>22</v>
      </c>
      <c r="D97" s="53">
        <v>200</v>
      </c>
      <c r="E97" s="53">
        <v>200</v>
      </c>
    </row>
    <row r="98" spans="1:5">
      <c r="A98" s="89"/>
      <c r="B98" s="83">
        <v>8</v>
      </c>
      <c r="C98" s="28" t="s">
        <v>23</v>
      </c>
      <c r="D98" s="53">
        <v>750</v>
      </c>
      <c r="E98" s="53">
        <v>750</v>
      </c>
    </row>
    <row r="99" spans="1:5">
      <c r="A99" s="89"/>
      <c r="B99" s="83">
        <v>9</v>
      </c>
      <c r="C99" s="28" t="s">
        <v>24</v>
      </c>
      <c r="D99" s="53">
        <v>200</v>
      </c>
      <c r="E99" s="53">
        <v>200</v>
      </c>
    </row>
    <row r="100" spans="1:5">
      <c r="A100" s="89"/>
      <c r="B100" s="83">
        <v>10</v>
      </c>
      <c r="C100" s="28" t="s">
        <v>25</v>
      </c>
      <c r="D100" s="53">
        <v>2600</v>
      </c>
      <c r="E100" s="53">
        <v>2600</v>
      </c>
    </row>
    <row r="101" spans="1:5">
      <c r="A101" s="89"/>
      <c r="B101" s="83">
        <v>11</v>
      </c>
      <c r="C101" s="28" t="s">
        <v>26</v>
      </c>
      <c r="D101" s="53">
        <v>100</v>
      </c>
      <c r="E101" s="53">
        <v>100</v>
      </c>
    </row>
    <row r="102" spans="1:5">
      <c r="A102" s="89"/>
      <c r="B102" s="83">
        <v>12</v>
      </c>
      <c r="C102" s="28" t="s">
        <v>27</v>
      </c>
      <c r="D102" s="53">
        <v>3500</v>
      </c>
      <c r="E102" s="53">
        <v>3500</v>
      </c>
    </row>
    <row r="103" spans="1:5">
      <c r="A103" s="89"/>
      <c r="B103" s="83">
        <v>13</v>
      </c>
      <c r="C103" s="28" t="s">
        <v>120</v>
      </c>
      <c r="D103" s="53">
        <v>150</v>
      </c>
      <c r="E103" s="53">
        <v>0</v>
      </c>
    </row>
    <row r="104" spans="1:5">
      <c r="A104" s="89"/>
      <c r="B104" s="83">
        <v>14</v>
      </c>
      <c r="C104" s="28" t="s">
        <v>28</v>
      </c>
      <c r="D104" s="53">
        <v>75</v>
      </c>
      <c r="E104" s="53">
        <v>0</v>
      </c>
    </row>
    <row r="105" spans="1:5">
      <c r="A105" s="89"/>
      <c r="B105" s="83">
        <v>15</v>
      </c>
      <c r="C105" s="28" t="s">
        <v>29</v>
      </c>
      <c r="D105" s="53">
        <v>200</v>
      </c>
      <c r="E105" s="53">
        <v>200</v>
      </c>
    </row>
    <row r="106" spans="1:5">
      <c r="A106" s="89"/>
      <c r="B106" s="83">
        <v>16</v>
      </c>
      <c r="C106" s="28" t="s">
        <v>37</v>
      </c>
      <c r="D106" s="53">
        <v>75</v>
      </c>
      <c r="E106" s="53">
        <v>75</v>
      </c>
    </row>
    <row r="107" spans="1:5">
      <c r="A107" s="89"/>
      <c r="B107" s="83">
        <v>17</v>
      </c>
      <c r="C107" s="28" t="s">
        <v>271</v>
      </c>
      <c r="D107" s="53">
        <v>50</v>
      </c>
      <c r="E107" s="53">
        <v>50</v>
      </c>
    </row>
    <row r="108" spans="1:5">
      <c r="A108" s="89"/>
      <c r="B108" s="83">
        <v>18</v>
      </c>
      <c r="C108" s="28" t="s">
        <v>30</v>
      </c>
      <c r="D108" s="53">
        <v>3000</v>
      </c>
      <c r="E108" s="53">
        <v>3000</v>
      </c>
    </row>
    <row r="109" spans="1:5">
      <c r="A109" s="89"/>
      <c r="B109" s="83">
        <v>19</v>
      </c>
      <c r="C109" s="28" t="s">
        <v>31</v>
      </c>
      <c r="D109" s="53">
        <v>1000</v>
      </c>
      <c r="E109" s="53">
        <v>500</v>
      </c>
    </row>
    <row r="110" spans="1:5">
      <c r="A110" s="89"/>
      <c r="B110" s="83">
        <v>20</v>
      </c>
      <c r="C110" s="28" t="s">
        <v>272</v>
      </c>
      <c r="D110" s="53">
        <v>500</v>
      </c>
      <c r="E110" s="53">
        <v>0</v>
      </c>
    </row>
    <row r="111" spans="1:5">
      <c r="A111" s="89"/>
      <c r="B111" s="149">
        <v>21</v>
      </c>
      <c r="C111" s="150" t="s">
        <v>273</v>
      </c>
      <c r="D111" s="39">
        <v>725</v>
      </c>
      <c r="E111" s="39">
        <v>0</v>
      </c>
    </row>
    <row r="112" spans="1:5">
      <c r="A112" s="89"/>
      <c r="B112" s="83" t="s">
        <v>3</v>
      </c>
      <c r="C112" s="109"/>
      <c r="D112" s="139">
        <f>SUM(D91:D111)</f>
        <v>117875</v>
      </c>
      <c r="E112" s="54">
        <f>SUM(E91:E111)</f>
        <v>103425</v>
      </c>
    </row>
    <row r="113" spans="1:5">
      <c r="A113" s="61"/>
      <c r="B113" s="86"/>
      <c r="C113" s="61"/>
      <c r="D113" s="137"/>
      <c r="E113" s="71"/>
    </row>
    <row r="114" spans="1:5">
      <c r="A114" s="26" t="s">
        <v>32</v>
      </c>
      <c r="B114" s="27">
        <v>1</v>
      </c>
      <c r="C114" s="63" t="s">
        <v>317</v>
      </c>
      <c r="D114" s="76">
        <v>16150</v>
      </c>
      <c r="E114" s="54">
        <v>16150</v>
      </c>
    </row>
    <row r="115" spans="1:5">
      <c r="A115" s="26"/>
      <c r="B115" s="27">
        <v>2</v>
      </c>
      <c r="C115" s="26" t="s">
        <v>318</v>
      </c>
      <c r="D115" s="76">
        <v>3891</v>
      </c>
      <c r="E115" s="76">
        <v>3891</v>
      </c>
    </row>
    <row r="116" spans="1:5">
      <c r="A116" s="26"/>
      <c r="B116" s="27" t="s">
        <v>3</v>
      </c>
      <c r="C116" s="26"/>
      <c r="D116" s="76">
        <v>20041</v>
      </c>
      <c r="E116" s="54">
        <v>20041</v>
      </c>
    </row>
    <row r="117" spans="1:5">
      <c r="A117" s="61"/>
      <c r="B117" s="86"/>
      <c r="C117" s="61"/>
      <c r="D117" s="137"/>
      <c r="E117" s="71"/>
    </row>
    <row r="118" spans="1:5">
      <c r="A118" s="26" t="s">
        <v>33</v>
      </c>
      <c r="B118" s="27">
        <v>1</v>
      </c>
      <c r="C118" s="88" t="s">
        <v>34</v>
      </c>
      <c r="D118" s="76">
        <v>9500</v>
      </c>
      <c r="E118" s="76">
        <v>9500</v>
      </c>
    </row>
    <row r="119" spans="1:5">
      <c r="A119" s="26"/>
      <c r="B119" s="27">
        <v>2</v>
      </c>
      <c r="C119" s="88" t="s">
        <v>35</v>
      </c>
      <c r="D119" s="76">
        <v>486</v>
      </c>
      <c r="E119" s="76">
        <v>486</v>
      </c>
    </row>
    <row r="120" spans="1:5">
      <c r="A120" s="26"/>
      <c r="B120" s="27">
        <v>3</v>
      </c>
      <c r="C120" s="88" t="s">
        <v>36</v>
      </c>
      <c r="D120" s="76">
        <v>10</v>
      </c>
      <c r="E120" s="76">
        <v>10</v>
      </c>
    </row>
    <row r="121" spans="1:5">
      <c r="A121" s="26"/>
      <c r="B121" s="27">
        <v>4</v>
      </c>
      <c r="C121" s="88" t="s">
        <v>37</v>
      </c>
      <c r="D121" s="76">
        <v>50</v>
      </c>
      <c r="E121" s="76">
        <v>30</v>
      </c>
    </row>
    <row r="122" spans="1:5">
      <c r="A122" s="26"/>
      <c r="B122" s="27">
        <v>5</v>
      </c>
      <c r="C122" s="88" t="s">
        <v>38</v>
      </c>
      <c r="D122" s="76">
        <v>4056</v>
      </c>
      <c r="E122" s="76">
        <v>4056</v>
      </c>
    </row>
    <row r="123" spans="1:5">
      <c r="A123" s="26"/>
      <c r="B123" s="27">
        <v>6</v>
      </c>
      <c r="C123" s="92" t="s">
        <v>316</v>
      </c>
      <c r="D123" s="76">
        <v>1500</v>
      </c>
      <c r="E123" s="54">
        <v>1500</v>
      </c>
    </row>
    <row r="124" spans="1:5">
      <c r="A124" s="26"/>
      <c r="B124" s="27" t="s">
        <v>3</v>
      </c>
      <c r="C124" s="27"/>
      <c r="D124" s="76">
        <f>SUM(D118:D123)</f>
        <v>15602</v>
      </c>
      <c r="E124" s="54">
        <f>SUM(E123,E122,E121,E120,E119,E118)</f>
        <v>15582</v>
      </c>
    </row>
    <row r="125" spans="1:5">
      <c r="A125" s="61"/>
      <c r="B125" s="86"/>
      <c r="C125" s="86"/>
      <c r="D125" s="137" t="s">
        <v>63</v>
      </c>
      <c r="E125" s="71"/>
    </row>
    <row r="126" spans="1:5" s="144" customFormat="1">
      <c r="A126" s="26" t="s">
        <v>50</v>
      </c>
      <c r="B126" s="110">
        <v>1</v>
      </c>
      <c r="C126" s="111" t="s">
        <v>39</v>
      </c>
      <c r="D126" s="53">
        <v>4200</v>
      </c>
      <c r="E126" s="53">
        <v>4200</v>
      </c>
    </row>
    <row r="127" spans="1:5">
      <c r="A127" s="26"/>
      <c r="B127" s="110">
        <v>2</v>
      </c>
      <c r="C127" s="112" t="s">
        <v>40</v>
      </c>
      <c r="D127" s="53">
        <v>5500</v>
      </c>
      <c r="E127" s="53">
        <v>5500</v>
      </c>
    </row>
    <row r="128" spans="1:5">
      <c r="A128" s="26"/>
      <c r="B128" s="110">
        <v>3</v>
      </c>
      <c r="C128" s="112" t="s">
        <v>41</v>
      </c>
      <c r="D128" s="53">
        <v>5000</v>
      </c>
      <c r="E128" s="53">
        <v>0</v>
      </c>
    </row>
    <row r="129" spans="1:5">
      <c r="A129" s="26"/>
      <c r="B129" s="110">
        <v>4</v>
      </c>
      <c r="C129" s="112" t="s">
        <v>42</v>
      </c>
      <c r="D129" s="53">
        <v>110</v>
      </c>
      <c r="E129" s="53">
        <v>110</v>
      </c>
    </row>
    <row r="130" spans="1:5">
      <c r="A130" s="26"/>
      <c r="B130" s="110">
        <v>5</v>
      </c>
      <c r="C130" s="112" t="s">
        <v>43</v>
      </c>
      <c r="D130" s="53">
        <v>2100</v>
      </c>
      <c r="E130" s="53">
        <v>1050</v>
      </c>
    </row>
    <row r="131" spans="1:5">
      <c r="A131" s="26"/>
      <c r="B131" s="110">
        <v>6</v>
      </c>
      <c r="C131" s="112" t="s">
        <v>44</v>
      </c>
      <c r="D131" s="53">
        <v>350</v>
      </c>
      <c r="E131" s="53">
        <v>350</v>
      </c>
    </row>
    <row r="132" spans="1:5">
      <c r="A132" s="26"/>
      <c r="B132" s="110">
        <v>7</v>
      </c>
      <c r="C132" s="112" t="s">
        <v>312</v>
      </c>
      <c r="D132" s="53">
        <v>500</v>
      </c>
      <c r="E132" s="53">
        <v>500</v>
      </c>
    </row>
    <row r="133" spans="1:5">
      <c r="A133" s="26"/>
      <c r="B133" s="110">
        <v>8</v>
      </c>
      <c r="C133" s="112" t="s">
        <v>45</v>
      </c>
      <c r="D133" s="53">
        <v>3500</v>
      </c>
      <c r="E133" s="53">
        <v>0</v>
      </c>
    </row>
    <row r="134" spans="1:5">
      <c r="A134" s="26"/>
      <c r="B134" s="110">
        <v>9</v>
      </c>
      <c r="C134" s="112" t="s">
        <v>182</v>
      </c>
      <c r="D134" s="53">
        <v>4500</v>
      </c>
      <c r="E134" s="53">
        <v>4500</v>
      </c>
    </row>
    <row r="135" spans="1:5">
      <c r="A135" s="26"/>
      <c r="B135" s="110">
        <v>10</v>
      </c>
      <c r="C135" s="112" t="s">
        <v>46</v>
      </c>
      <c r="D135" s="53">
        <v>4500</v>
      </c>
      <c r="E135" s="53">
        <v>4500</v>
      </c>
    </row>
    <row r="136" spans="1:5">
      <c r="A136" s="26"/>
      <c r="B136" s="110">
        <v>11</v>
      </c>
      <c r="C136" s="112" t="s">
        <v>183</v>
      </c>
      <c r="D136" s="53">
        <v>2500</v>
      </c>
      <c r="E136" s="53">
        <v>1000</v>
      </c>
    </row>
    <row r="137" spans="1:5">
      <c r="A137" s="26"/>
      <c r="B137" s="110">
        <v>12</v>
      </c>
      <c r="C137" s="112" t="s">
        <v>184</v>
      </c>
      <c r="D137" s="53">
        <v>2000</v>
      </c>
      <c r="E137" s="53">
        <v>1000</v>
      </c>
    </row>
    <row r="138" spans="1:5">
      <c r="A138" s="26"/>
      <c r="B138" s="110">
        <v>13</v>
      </c>
      <c r="C138" s="112" t="s">
        <v>185</v>
      </c>
      <c r="D138" s="53">
        <v>6000</v>
      </c>
      <c r="E138" s="53">
        <v>6000</v>
      </c>
    </row>
    <row r="139" spans="1:5">
      <c r="A139" s="26"/>
      <c r="B139" s="110">
        <v>14</v>
      </c>
      <c r="C139" s="112" t="s">
        <v>313</v>
      </c>
      <c r="D139" s="53">
        <v>500</v>
      </c>
      <c r="E139" s="53">
        <v>500</v>
      </c>
    </row>
    <row r="140" spans="1:5">
      <c r="A140" s="26"/>
      <c r="B140" s="110">
        <v>15</v>
      </c>
      <c r="C140" s="112" t="s">
        <v>47</v>
      </c>
      <c r="D140" s="53">
        <v>750</v>
      </c>
      <c r="E140" s="53">
        <v>750</v>
      </c>
    </row>
    <row r="141" spans="1:5">
      <c r="A141" s="26"/>
      <c r="B141" s="110">
        <v>16</v>
      </c>
      <c r="C141" s="112" t="s">
        <v>48</v>
      </c>
      <c r="D141" s="53">
        <v>750</v>
      </c>
      <c r="E141" s="53">
        <v>750</v>
      </c>
    </row>
    <row r="142" spans="1:5">
      <c r="A142" s="26"/>
      <c r="B142" s="110">
        <v>17</v>
      </c>
      <c r="C142" s="112" t="s">
        <v>314</v>
      </c>
      <c r="D142" s="53">
        <v>5100</v>
      </c>
      <c r="E142" s="53">
        <v>5100</v>
      </c>
    </row>
    <row r="143" spans="1:5">
      <c r="A143" s="26"/>
      <c r="B143" s="110">
        <v>18</v>
      </c>
      <c r="C143" s="112" t="s">
        <v>186</v>
      </c>
      <c r="D143" s="53">
        <v>500</v>
      </c>
      <c r="E143" s="53">
        <v>0</v>
      </c>
    </row>
    <row r="144" spans="1:5">
      <c r="A144" s="26"/>
      <c r="B144" s="110">
        <v>19</v>
      </c>
      <c r="C144" s="112" t="s">
        <v>49</v>
      </c>
      <c r="D144" s="53">
        <v>1200</v>
      </c>
      <c r="E144" s="53">
        <v>0</v>
      </c>
    </row>
    <row r="145" spans="1:10">
      <c r="A145" s="26"/>
      <c r="B145" s="110">
        <v>20</v>
      </c>
      <c r="C145" s="112" t="s">
        <v>315</v>
      </c>
      <c r="D145" s="53">
        <v>2000</v>
      </c>
      <c r="E145" s="53">
        <v>2000</v>
      </c>
    </row>
    <row r="146" spans="1:10">
      <c r="A146" s="26"/>
      <c r="B146" s="110" t="s">
        <v>3</v>
      </c>
      <c r="C146" s="81"/>
      <c r="D146" s="53">
        <f>SUM(D126:D145)</f>
        <v>51560</v>
      </c>
      <c r="E146" s="54">
        <f>SUM(E126:E145)</f>
        <v>37810</v>
      </c>
    </row>
    <row r="147" spans="1:10">
      <c r="A147" s="61"/>
      <c r="B147" s="86"/>
      <c r="C147" s="61"/>
      <c r="D147" s="137"/>
      <c r="E147" s="71"/>
    </row>
    <row r="148" spans="1:10">
      <c r="A148" s="89" t="s">
        <v>52</v>
      </c>
      <c r="B148" s="83">
        <v>1</v>
      </c>
      <c r="C148" s="89" t="s">
        <v>187</v>
      </c>
      <c r="D148" s="103">
        <v>1500</v>
      </c>
      <c r="E148" s="103">
        <v>1500</v>
      </c>
    </row>
    <row r="149" spans="1:10">
      <c r="A149" s="89"/>
      <c r="B149" s="83">
        <v>2</v>
      </c>
      <c r="C149" s="89" t="s">
        <v>218</v>
      </c>
      <c r="D149" s="103">
        <v>3800</v>
      </c>
      <c r="E149" s="103">
        <v>3800</v>
      </c>
    </row>
    <row r="150" spans="1:10">
      <c r="A150" s="89"/>
      <c r="B150" s="83">
        <v>3</v>
      </c>
      <c r="C150" s="89" t="s">
        <v>221</v>
      </c>
      <c r="D150" s="103">
        <v>1500</v>
      </c>
      <c r="E150" s="103">
        <v>1500</v>
      </c>
    </row>
    <row r="151" spans="1:10">
      <c r="A151" s="89"/>
      <c r="B151" s="83">
        <v>4</v>
      </c>
      <c r="C151" s="89" t="s">
        <v>223</v>
      </c>
      <c r="D151" s="103">
        <v>75</v>
      </c>
      <c r="E151" s="103">
        <v>75</v>
      </c>
    </row>
    <row r="152" spans="1:10">
      <c r="A152" s="89"/>
      <c r="B152" s="83">
        <v>5</v>
      </c>
      <c r="C152" s="89" t="s">
        <v>217</v>
      </c>
      <c r="D152" s="103">
        <v>33.75</v>
      </c>
      <c r="E152" s="103">
        <v>33.75</v>
      </c>
    </row>
    <row r="153" spans="1:10">
      <c r="A153" s="89"/>
      <c r="B153" s="83">
        <v>6</v>
      </c>
      <c r="C153" s="89" t="s">
        <v>219</v>
      </c>
      <c r="D153" s="103">
        <v>2000</v>
      </c>
      <c r="E153" s="103">
        <v>2000</v>
      </c>
      <c r="G153" s="15"/>
      <c r="H153" s="29"/>
      <c r="I153" s="15"/>
      <c r="J153" s="30"/>
    </row>
    <row r="154" spans="1:10">
      <c r="A154" s="89"/>
      <c r="B154" s="83">
        <v>7</v>
      </c>
      <c r="C154" s="89" t="s">
        <v>86</v>
      </c>
      <c r="D154" s="103">
        <v>4200</v>
      </c>
      <c r="E154" s="103">
        <v>3500</v>
      </c>
      <c r="G154" s="15"/>
      <c r="H154" s="29"/>
      <c r="I154" s="15"/>
      <c r="J154" s="30"/>
    </row>
    <row r="155" spans="1:10">
      <c r="A155" s="89"/>
      <c r="B155" s="83"/>
      <c r="C155" s="89" t="s">
        <v>532</v>
      </c>
      <c r="D155" s="103"/>
      <c r="E155" s="103"/>
      <c r="G155" s="15"/>
      <c r="H155" s="29"/>
      <c r="I155" s="15"/>
      <c r="J155" s="30"/>
    </row>
    <row r="156" spans="1:10">
      <c r="A156" s="89"/>
      <c r="B156" s="83"/>
      <c r="C156" s="89" t="s">
        <v>152</v>
      </c>
      <c r="D156" s="103"/>
      <c r="E156" s="103"/>
      <c r="G156" s="15"/>
      <c r="H156" s="29"/>
      <c r="I156" s="15"/>
      <c r="J156" s="30"/>
    </row>
    <row r="157" spans="1:10" s="25" customFormat="1">
      <c r="A157" s="89"/>
      <c r="B157" s="83"/>
      <c r="C157" s="89" t="s">
        <v>153</v>
      </c>
      <c r="D157" s="103"/>
      <c r="E157" s="103"/>
      <c r="G157" s="15"/>
      <c r="H157" s="29"/>
      <c r="I157" s="15"/>
      <c r="J157" s="30"/>
    </row>
    <row r="158" spans="1:10" s="25" customFormat="1">
      <c r="A158" s="89"/>
      <c r="B158" s="83"/>
      <c r="C158" s="89" t="s">
        <v>302</v>
      </c>
      <c r="D158" s="103"/>
      <c r="E158" s="103"/>
      <c r="G158" s="15"/>
      <c r="H158" s="29"/>
      <c r="I158" s="15"/>
      <c r="J158" s="30"/>
    </row>
    <row r="159" spans="1:10" s="25" customFormat="1">
      <c r="A159" s="89"/>
      <c r="B159" s="83"/>
      <c r="C159" s="89" t="s">
        <v>154</v>
      </c>
      <c r="D159" s="103"/>
      <c r="E159" s="103"/>
      <c r="G159" s="15"/>
      <c r="H159" s="29"/>
      <c r="I159" s="15"/>
      <c r="J159" s="30"/>
    </row>
    <row r="160" spans="1:10" s="25" customFormat="1">
      <c r="A160" s="89"/>
      <c r="B160" s="83">
        <v>8</v>
      </c>
      <c r="C160" s="89" t="s">
        <v>222</v>
      </c>
      <c r="D160" s="103">
        <v>250</v>
      </c>
      <c r="E160" s="103">
        <v>0</v>
      </c>
      <c r="G160" s="15"/>
      <c r="H160" s="29"/>
      <c r="I160" s="15"/>
      <c r="J160" s="30"/>
    </row>
    <row r="161" spans="1:10" s="25" customFormat="1">
      <c r="A161" s="89"/>
      <c r="B161" s="83">
        <v>9</v>
      </c>
      <c r="C161" s="89" t="s">
        <v>220</v>
      </c>
      <c r="D161" s="103">
        <v>15000</v>
      </c>
      <c r="E161" s="103">
        <v>15000</v>
      </c>
      <c r="G161" s="15"/>
      <c r="H161" s="29"/>
      <c r="I161" s="15"/>
      <c r="J161" s="30"/>
    </row>
    <row r="162" spans="1:10" s="78" customFormat="1">
      <c r="A162" s="89"/>
      <c r="B162" s="83">
        <v>10</v>
      </c>
      <c r="C162" s="89" t="s">
        <v>303</v>
      </c>
      <c r="D162" s="103">
        <v>8967</v>
      </c>
      <c r="E162" s="103">
        <v>8967</v>
      </c>
      <c r="G162" s="15"/>
      <c r="H162" s="29"/>
      <c r="I162" s="15"/>
      <c r="J162" s="30"/>
    </row>
    <row r="163" spans="1:10" s="78" customFormat="1">
      <c r="A163" s="89"/>
      <c r="B163" s="83"/>
      <c r="C163" s="89" t="s">
        <v>304</v>
      </c>
      <c r="D163" s="103"/>
      <c r="E163" s="103"/>
      <c r="G163" s="15"/>
      <c r="H163" s="29"/>
      <c r="I163" s="15"/>
      <c r="J163" s="30"/>
    </row>
    <row r="164" spans="1:10" s="78" customFormat="1">
      <c r="A164" s="89"/>
      <c r="B164" s="83"/>
      <c r="C164" s="89" t="s">
        <v>305</v>
      </c>
      <c r="D164" s="103"/>
      <c r="E164" s="103"/>
      <c r="G164" s="15"/>
      <c r="H164" s="29"/>
      <c r="I164" s="15"/>
      <c r="J164" s="30"/>
    </row>
    <row r="165" spans="1:10" s="78" customFormat="1">
      <c r="A165" s="89"/>
      <c r="B165" s="83">
        <v>11</v>
      </c>
      <c r="C165" s="89" t="s">
        <v>214</v>
      </c>
      <c r="D165" s="103">
        <v>17310</v>
      </c>
      <c r="E165" s="103">
        <v>17310</v>
      </c>
      <c r="G165" s="15"/>
      <c r="H165" s="29"/>
      <c r="I165" s="15"/>
      <c r="J165" s="30"/>
    </row>
    <row r="166" spans="1:10" s="78" customFormat="1">
      <c r="A166" s="89"/>
      <c r="B166" s="83">
        <v>12</v>
      </c>
      <c r="C166" s="89" t="s">
        <v>215</v>
      </c>
      <c r="D166" s="103">
        <v>3000</v>
      </c>
      <c r="E166" s="103">
        <v>3000</v>
      </c>
      <c r="G166" s="15"/>
      <c r="H166" s="29"/>
      <c r="I166" s="15"/>
      <c r="J166" s="30"/>
    </row>
    <row r="167" spans="1:10" s="25" customFormat="1">
      <c r="A167" s="89"/>
      <c r="B167" s="83">
        <v>13</v>
      </c>
      <c r="C167" s="89" t="s">
        <v>216</v>
      </c>
      <c r="D167" s="103">
        <v>200</v>
      </c>
      <c r="E167" s="103">
        <v>200</v>
      </c>
      <c r="G167" s="15"/>
      <c r="H167" s="29"/>
      <c r="I167" s="15"/>
      <c r="J167" s="30"/>
    </row>
    <row r="168" spans="1:10" s="25" customFormat="1">
      <c r="A168" s="89"/>
      <c r="B168" s="83">
        <v>14</v>
      </c>
      <c r="C168" s="89" t="s">
        <v>306</v>
      </c>
      <c r="D168" s="103">
        <v>4000</v>
      </c>
      <c r="E168" s="103">
        <v>4000</v>
      </c>
      <c r="G168" s="15"/>
      <c r="H168" s="29"/>
      <c r="I168" s="15"/>
      <c r="J168" s="30"/>
    </row>
    <row r="169" spans="1:10" s="25" customFormat="1">
      <c r="A169" s="89"/>
      <c r="B169" s="83"/>
      <c r="C169" s="89" t="s">
        <v>307</v>
      </c>
      <c r="D169" s="103"/>
      <c r="E169" s="103"/>
      <c r="G169" s="15"/>
      <c r="H169" s="29"/>
      <c r="I169" s="15"/>
      <c r="J169" s="30"/>
    </row>
    <row r="170" spans="1:10" s="25" customFormat="1">
      <c r="A170" s="89"/>
      <c r="B170" s="83"/>
      <c r="C170" s="89" t="s">
        <v>308</v>
      </c>
      <c r="D170" s="103"/>
      <c r="E170" s="103"/>
      <c r="G170" s="15"/>
      <c r="H170" s="29"/>
      <c r="I170" s="15"/>
      <c r="J170" s="30"/>
    </row>
    <row r="171" spans="1:10" s="25" customFormat="1">
      <c r="A171" s="89"/>
      <c r="B171" s="83"/>
      <c r="C171" s="89" t="s">
        <v>309</v>
      </c>
      <c r="D171" s="103"/>
      <c r="E171" s="103"/>
      <c r="G171" s="15"/>
      <c r="H171" s="29"/>
      <c r="I171" s="15"/>
      <c r="J171" s="30"/>
    </row>
    <row r="172" spans="1:10" s="25" customFormat="1">
      <c r="A172" s="89"/>
      <c r="B172" s="83"/>
      <c r="C172" s="89" t="s">
        <v>310</v>
      </c>
      <c r="D172" s="103"/>
      <c r="E172" s="103"/>
      <c r="G172" s="15"/>
      <c r="H172" s="29"/>
      <c r="I172" s="15"/>
      <c r="J172" s="30"/>
    </row>
    <row r="173" spans="1:10" s="25" customFormat="1">
      <c r="A173" s="89"/>
      <c r="B173" s="83">
        <v>15</v>
      </c>
      <c r="C173" s="89" t="s">
        <v>311</v>
      </c>
      <c r="D173" s="103">
        <v>25</v>
      </c>
      <c r="E173" s="103">
        <v>0</v>
      </c>
      <c r="G173" s="15"/>
      <c r="H173" s="29"/>
      <c r="I173" s="15"/>
      <c r="J173" s="30"/>
    </row>
    <row r="174" spans="1:10" s="25" customFormat="1">
      <c r="A174" s="89"/>
      <c r="B174" s="83" t="s">
        <v>3</v>
      </c>
      <c r="C174" s="89"/>
      <c r="D174" s="103">
        <f>SUM(D148:D168)</f>
        <v>61835.75</v>
      </c>
      <c r="E174" s="54">
        <f>SUM(E148:E168)</f>
        <v>60885.75</v>
      </c>
      <c r="G174" s="15"/>
      <c r="H174" s="29"/>
      <c r="I174" s="15"/>
      <c r="J174" s="30"/>
    </row>
    <row r="175" spans="1:10" s="25" customFormat="1">
      <c r="A175" s="61"/>
      <c r="B175" s="86"/>
      <c r="C175" s="61"/>
      <c r="D175" s="137"/>
      <c r="E175" s="71"/>
      <c r="G175" s="15"/>
      <c r="H175" s="29"/>
      <c r="I175" s="15"/>
      <c r="J175" s="30"/>
    </row>
    <row r="176" spans="1:10">
      <c r="A176" s="26" t="s">
        <v>62</v>
      </c>
      <c r="B176" s="27">
        <v>1</v>
      </c>
      <c r="C176" s="108" t="s">
        <v>53</v>
      </c>
      <c r="D176" s="76"/>
      <c r="E176" s="54"/>
      <c r="G176" s="15"/>
      <c r="H176" s="29"/>
      <c r="I176" s="15"/>
      <c r="J176" s="30"/>
    </row>
    <row r="177" spans="1:10">
      <c r="A177" s="26"/>
      <c r="B177" s="27"/>
      <c r="C177" s="26" t="s">
        <v>274</v>
      </c>
      <c r="D177" s="76">
        <v>400</v>
      </c>
      <c r="E177" s="76">
        <v>400</v>
      </c>
      <c r="F177" s="16"/>
      <c r="G177" s="15"/>
      <c r="H177" s="29"/>
      <c r="I177" s="15"/>
      <c r="J177" s="30"/>
    </row>
    <row r="178" spans="1:10">
      <c r="A178" s="26"/>
      <c r="B178" s="27"/>
      <c r="C178" s="26" t="s">
        <v>275</v>
      </c>
      <c r="D178" s="76">
        <v>360</v>
      </c>
      <c r="E178" s="76">
        <v>360</v>
      </c>
      <c r="F178" s="16"/>
      <c r="G178" s="15"/>
      <c r="H178" s="29"/>
      <c r="I178" s="15"/>
      <c r="J178" s="30"/>
    </row>
    <row r="179" spans="1:10">
      <c r="A179" s="26"/>
      <c r="B179" s="27"/>
      <c r="C179" s="26" t="s">
        <v>276</v>
      </c>
      <c r="D179" s="76">
        <v>100</v>
      </c>
      <c r="E179" s="76">
        <v>100</v>
      </c>
      <c r="F179" s="16"/>
      <c r="G179" s="15"/>
      <c r="H179" s="29"/>
      <c r="I179" s="15"/>
      <c r="J179" s="30"/>
    </row>
    <row r="180" spans="1:10">
      <c r="A180" s="26"/>
      <c r="B180" s="27"/>
      <c r="C180" s="26" t="s">
        <v>277</v>
      </c>
      <c r="D180" s="76">
        <v>332</v>
      </c>
      <c r="E180" s="76">
        <v>332</v>
      </c>
      <c r="F180" s="16"/>
      <c r="G180" s="15"/>
      <c r="H180" s="29"/>
      <c r="I180" s="15"/>
      <c r="J180" s="30"/>
    </row>
    <row r="181" spans="1:10">
      <c r="A181" s="26"/>
      <c r="B181" s="27"/>
      <c r="C181" s="26" t="s">
        <v>278</v>
      </c>
      <c r="D181" s="76">
        <v>125</v>
      </c>
      <c r="E181" s="76">
        <v>125</v>
      </c>
      <c r="F181" s="16"/>
      <c r="G181" s="15"/>
      <c r="H181" s="29"/>
      <c r="I181" s="15"/>
      <c r="J181" s="30"/>
    </row>
    <row r="182" spans="1:10">
      <c r="A182" s="26"/>
      <c r="B182" s="27"/>
      <c r="C182" s="26" t="s">
        <v>279</v>
      </c>
      <c r="D182" s="76">
        <v>365</v>
      </c>
      <c r="E182" s="76">
        <v>365</v>
      </c>
      <c r="F182" s="16"/>
      <c r="G182" s="15"/>
      <c r="H182" s="29"/>
      <c r="I182" s="15"/>
      <c r="J182" s="30"/>
    </row>
    <row r="183" spans="1:10">
      <c r="A183" s="26"/>
      <c r="B183" s="27">
        <v>2</v>
      </c>
      <c r="C183" s="108" t="s">
        <v>54</v>
      </c>
      <c r="D183" s="76"/>
      <c r="E183" s="76"/>
      <c r="F183" s="16"/>
      <c r="G183" s="15"/>
      <c r="H183" s="29"/>
      <c r="I183" s="15"/>
      <c r="J183" s="30"/>
    </row>
    <row r="184" spans="1:10">
      <c r="A184" s="26"/>
      <c r="B184" s="27"/>
      <c r="C184" s="26" t="s">
        <v>280</v>
      </c>
      <c r="D184" s="76">
        <v>2400</v>
      </c>
      <c r="E184" s="76">
        <v>2400</v>
      </c>
      <c r="F184" s="16"/>
      <c r="G184" s="15"/>
      <c r="H184" s="29"/>
      <c r="I184" s="15"/>
      <c r="J184" s="30"/>
    </row>
    <row r="185" spans="1:10">
      <c r="A185" s="26"/>
      <c r="B185" s="27"/>
      <c r="C185" s="26" t="s">
        <v>281</v>
      </c>
      <c r="D185" s="76">
        <v>120</v>
      </c>
      <c r="E185" s="76">
        <v>120</v>
      </c>
      <c r="F185" s="16"/>
      <c r="G185" s="15"/>
      <c r="H185" s="29"/>
      <c r="I185" s="15"/>
      <c r="J185" s="30"/>
    </row>
    <row r="186" spans="1:10">
      <c r="A186" s="26"/>
      <c r="B186" s="27">
        <v>3</v>
      </c>
      <c r="C186" s="108" t="s">
        <v>55</v>
      </c>
      <c r="D186" s="76"/>
      <c r="E186" s="76"/>
      <c r="F186" s="16"/>
      <c r="G186" s="15"/>
      <c r="H186" s="29"/>
      <c r="I186" s="15"/>
      <c r="J186" s="30"/>
    </row>
    <row r="187" spans="1:10">
      <c r="A187" s="26"/>
      <c r="B187" s="27"/>
      <c r="C187" s="26" t="s">
        <v>282</v>
      </c>
      <c r="D187" s="76">
        <v>960</v>
      </c>
      <c r="E187" s="76">
        <v>960</v>
      </c>
      <c r="F187" s="16"/>
      <c r="G187" s="15"/>
      <c r="H187" s="29"/>
      <c r="I187" s="15"/>
      <c r="J187" s="30"/>
    </row>
    <row r="188" spans="1:10">
      <c r="A188" s="26"/>
      <c r="B188" s="27"/>
      <c r="C188" s="26" t="s">
        <v>283</v>
      </c>
      <c r="D188" s="76">
        <v>740</v>
      </c>
      <c r="E188" s="76">
        <v>740</v>
      </c>
      <c r="F188" s="16"/>
      <c r="G188" s="15"/>
      <c r="H188" s="29"/>
      <c r="I188" s="15"/>
      <c r="J188" s="30"/>
    </row>
    <row r="189" spans="1:10">
      <c r="A189" s="26"/>
      <c r="B189" s="27">
        <v>4</v>
      </c>
      <c r="C189" s="108" t="s">
        <v>56</v>
      </c>
      <c r="D189" s="76"/>
      <c r="E189" s="76"/>
      <c r="F189" s="16"/>
    </row>
    <row r="190" spans="1:10">
      <c r="A190" s="26"/>
      <c r="B190" s="27"/>
      <c r="C190" s="26" t="s">
        <v>284</v>
      </c>
      <c r="D190" s="76">
        <v>150</v>
      </c>
      <c r="E190" s="76">
        <v>150</v>
      </c>
      <c r="F190" s="16"/>
    </row>
    <row r="191" spans="1:10">
      <c r="A191" s="26"/>
      <c r="B191" s="27">
        <v>5</v>
      </c>
      <c r="C191" s="108" t="s">
        <v>57</v>
      </c>
      <c r="D191" s="76"/>
      <c r="E191" s="76"/>
      <c r="F191" s="16"/>
    </row>
    <row r="192" spans="1:10">
      <c r="A192" s="26"/>
      <c r="B192" s="27"/>
      <c r="C192" s="26" t="s">
        <v>285</v>
      </c>
      <c r="D192" s="76">
        <v>500</v>
      </c>
      <c r="E192" s="76">
        <v>500</v>
      </c>
      <c r="F192" s="16"/>
    </row>
    <row r="193" spans="1:8">
      <c r="A193" s="26"/>
      <c r="B193" s="27"/>
      <c r="C193" s="26" t="s">
        <v>286</v>
      </c>
      <c r="D193" s="76">
        <v>50</v>
      </c>
      <c r="E193" s="76">
        <v>50</v>
      </c>
      <c r="F193" s="16"/>
    </row>
    <row r="194" spans="1:8">
      <c r="A194" s="26"/>
      <c r="B194" s="27">
        <v>6</v>
      </c>
      <c r="C194" s="108" t="s">
        <v>12</v>
      </c>
      <c r="D194" s="76">
        <v>500</v>
      </c>
      <c r="E194" s="76">
        <v>500</v>
      </c>
      <c r="F194" s="16"/>
      <c r="G194" s="14"/>
      <c r="H194" s="16"/>
    </row>
    <row r="195" spans="1:8">
      <c r="A195" s="26"/>
      <c r="B195" s="27"/>
      <c r="C195" s="26" t="s">
        <v>287</v>
      </c>
      <c r="D195" s="76"/>
      <c r="E195" s="76"/>
      <c r="F195" s="16"/>
      <c r="G195" s="16"/>
      <c r="H195" s="16"/>
    </row>
    <row r="196" spans="1:8">
      <c r="A196" s="26"/>
      <c r="B196" s="27">
        <v>7</v>
      </c>
      <c r="C196" s="108" t="s">
        <v>19</v>
      </c>
      <c r="D196" s="76"/>
      <c r="E196" s="76"/>
      <c r="F196" s="16"/>
      <c r="G196" s="16"/>
      <c r="H196" s="16"/>
    </row>
    <row r="197" spans="1:8">
      <c r="A197" s="26"/>
      <c r="B197" s="27"/>
      <c r="C197" s="26" t="s">
        <v>288</v>
      </c>
      <c r="D197" s="76">
        <v>60000</v>
      </c>
      <c r="E197" s="76">
        <v>50000</v>
      </c>
      <c r="F197" s="16"/>
      <c r="G197" s="16"/>
      <c r="H197" s="16"/>
    </row>
    <row r="198" spans="1:8">
      <c r="A198" s="26"/>
      <c r="B198" s="27"/>
      <c r="C198" s="26" t="s">
        <v>289</v>
      </c>
      <c r="D198" s="76">
        <v>6000</v>
      </c>
      <c r="E198" s="76">
        <v>6000</v>
      </c>
      <c r="F198" s="16"/>
      <c r="G198" s="16"/>
      <c r="H198" s="16"/>
    </row>
    <row r="199" spans="1:8">
      <c r="A199" s="26"/>
      <c r="B199" s="27">
        <v>8</v>
      </c>
      <c r="C199" s="108" t="s">
        <v>58</v>
      </c>
      <c r="D199" s="76"/>
      <c r="E199" s="76"/>
      <c r="F199" s="16"/>
      <c r="G199" s="16"/>
      <c r="H199" s="16"/>
    </row>
    <row r="200" spans="1:8">
      <c r="A200" s="26"/>
      <c r="B200" s="27"/>
      <c r="C200" s="26" t="s">
        <v>290</v>
      </c>
      <c r="D200" s="76">
        <v>1500</v>
      </c>
      <c r="E200" s="76">
        <v>1500</v>
      </c>
      <c r="F200" s="16"/>
      <c r="G200" s="16"/>
      <c r="H200" s="16"/>
    </row>
    <row r="201" spans="1:8">
      <c r="A201" s="26"/>
      <c r="B201" s="27"/>
      <c r="C201" s="26" t="s">
        <v>291</v>
      </c>
      <c r="D201" s="76">
        <v>500</v>
      </c>
      <c r="E201" s="76">
        <v>500</v>
      </c>
      <c r="F201" s="16"/>
      <c r="G201" s="14"/>
      <c r="H201" s="16"/>
    </row>
    <row r="202" spans="1:8">
      <c r="A202" s="26"/>
      <c r="B202" s="27">
        <v>9</v>
      </c>
      <c r="C202" s="108" t="s">
        <v>59</v>
      </c>
      <c r="D202" s="76"/>
      <c r="E202" s="76"/>
      <c r="F202" s="16"/>
      <c r="G202" s="16"/>
      <c r="H202" s="16"/>
    </row>
    <row r="203" spans="1:8">
      <c r="A203" s="26"/>
      <c r="B203" s="27"/>
      <c r="C203" s="26" t="s">
        <v>292</v>
      </c>
      <c r="D203" s="76"/>
      <c r="E203" s="76"/>
      <c r="F203" s="16"/>
      <c r="G203" s="16"/>
      <c r="H203" s="16"/>
    </row>
    <row r="204" spans="1:8">
      <c r="A204" s="26"/>
      <c r="B204" s="27"/>
      <c r="C204" s="26" t="s">
        <v>295</v>
      </c>
      <c r="D204" s="76">
        <v>1200</v>
      </c>
      <c r="E204" s="76">
        <v>1200</v>
      </c>
      <c r="F204" s="16"/>
      <c r="G204" s="14"/>
      <c r="H204" s="16"/>
    </row>
    <row r="205" spans="1:8">
      <c r="A205" s="26"/>
      <c r="B205" s="27"/>
      <c r="C205" s="26" t="s">
        <v>296</v>
      </c>
      <c r="D205" s="76">
        <v>2300</v>
      </c>
      <c r="E205" s="76">
        <v>2300</v>
      </c>
      <c r="F205" s="16"/>
      <c r="G205" s="16"/>
      <c r="H205" s="16"/>
    </row>
    <row r="206" spans="1:8">
      <c r="A206" s="26"/>
      <c r="B206" s="27"/>
      <c r="C206" s="26" t="s">
        <v>293</v>
      </c>
      <c r="D206" s="76"/>
      <c r="E206" s="76"/>
      <c r="F206" s="16"/>
      <c r="G206" s="16"/>
      <c r="H206" s="16"/>
    </row>
    <row r="207" spans="1:8">
      <c r="A207" s="26"/>
      <c r="B207" s="27"/>
      <c r="C207" s="26" t="s">
        <v>294</v>
      </c>
      <c r="D207" s="76">
        <v>3500</v>
      </c>
      <c r="E207" s="76">
        <v>3500</v>
      </c>
      <c r="F207" s="16"/>
      <c r="G207" s="14"/>
      <c r="H207" s="16"/>
    </row>
    <row r="208" spans="1:8">
      <c r="A208" s="26"/>
      <c r="B208" s="27"/>
      <c r="C208" s="26" t="s">
        <v>297</v>
      </c>
      <c r="D208" s="76">
        <v>4000</v>
      </c>
      <c r="E208" s="76">
        <v>4000</v>
      </c>
      <c r="F208" s="16"/>
      <c r="G208" s="16"/>
      <c r="H208" s="16"/>
    </row>
    <row r="209" spans="1:8">
      <c r="A209" s="26"/>
      <c r="B209" s="27">
        <v>10</v>
      </c>
      <c r="C209" s="108" t="s">
        <v>60</v>
      </c>
      <c r="D209" s="76"/>
      <c r="E209" s="76"/>
      <c r="F209" s="16"/>
      <c r="G209" s="14"/>
      <c r="H209" s="16"/>
    </row>
    <row r="210" spans="1:8">
      <c r="A210" s="26"/>
      <c r="B210" s="27"/>
      <c r="C210" s="26" t="s">
        <v>292</v>
      </c>
      <c r="D210" s="76">
        <v>0</v>
      </c>
      <c r="E210" s="76">
        <v>0</v>
      </c>
      <c r="F210" s="16"/>
      <c r="G210" s="16"/>
      <c r="H210" s="16"/>
    </row>
    <row r="211" spans="1:8">
      <c r="A211" s="26"/>
      <c r="B211" s="27"/>
      <c r="C211" s="26" t="s">
        <v>293</v>
      </c>
      <c r="D211" s="76">
        <v>1500</v>
      </c>
      <c r="E211" s="76">
        <v>1500</v>
      </c>
      <c r="F211" s="16"/>
      <c r="G211" s="16"/>
      <c r="H211" s="16"/>
    </row>
    <row r="212" spans="1:8">
      <c r="A212" s="26"/>
      <c r="B212" s="27">
        <v>11</v>
      </c>
      <c r="C212" s="108" t="s">
        <v>61</v>
      </c>
      <c r="D212" s="76"/>
      <c r="E212" s="76"/>
      <c r="F212" s="16"/>
      <c r="G212" s="14"/>
      <c r="H212" s="16"/>
    </row>
    <row r="213" spans="1:8">
      <c r="A213" s="26"/>
      <c r="B213" s="27"/>
      <c r="C213" s="26" t="s">
        <v>298</v>
      </c>
      <c r="D213" s="76">
        <v>0</v>
      </c>
      <c r="E213" s="76">
        <v>0</v>
      </c>
      <c r="F213" s="16"/>
      <c r="G213" s="16"/>
      <c r="H213" s="16"/>
    </row>
    <row r="214" spans="1:8">
      <c r="A214" s="26"/>
      <c r="B214" s="27"/>
      <c r="C214" s="26" t="s">
        <v>299</v>
      </c>
      <c r="D214" s="76">
        <v>100</v>
      </c>
      <c r="E214" s="76">
        <v>100</v>
      </c>
      <c r="F214" s="16"/>
      <c r="G214" s="14"/>
      <c r="H214" s="16"/>
    </row>
    <row r="215" spans="1:8">
      <c r="A215" s="26"/>
      <c r="B215" s="27">
        <v>12</v>
      </c>
      <c r="C215" s="108" t="s">
        <v>300</v>
      </c>
      <c r="D215" s="76">
        <v>4245</v>
      </c>
      <c r="E215" s="76">
        <v>4245</v>
      </c>
      <c r="F215" s="16"/>
      <c r="G215" s="16"/>
      <c r="H215" s="16"/>
    </row>
    <row r="216" spans="1:8">
      <c r="A216" s="26"/>
      <c r="B216" s="27"/>
      <c r="C216" s="26" t="s">
        <v>301</v>
      </c>
      <c r="D216" s="76"/>
      <c r="E216" s="76"/>
      <c r="F216" s="16"/>
      <c r="G216" s="16"/>
      <c r="H216" s="16"/>
    </row>
    <row r="217" spans="1:8">
      <c r="A217" s="26"/>
      <c r="B217" s="27" t="s">
        <v>3</v>
      </c>
      <c r="C217" s="26"/>
      <c r="D217" s="76">
        <f>SUM(D177:D215)</f>
        <v>91947</v>
      </c>
      <c r="E217" s="54">
        <f>SUM(E177:E215)</f>
        <v>81947</v>
      </c>
      <c r="G217" s="14"/>
      <c r="H217" s="16"/>
    </row>
    <row r="218" spans="1:8">
      <c r="A218" s="61"/>
      <c r="B218" s="61"/>
      <c r="C218" s="61"/>
      <c r="D218" s="71"/>
      <c r="E218" s="71"/>
      <c r="G218" s="16"/>
      <c r="H218" s="16"/>
    </row>
    <row r="219" spans="1:8">
      <c r="A219" s="20"/>
      <c r="B219" s="20"/>
      <c r="C219" s="20"/>
      <c r="D219" s="56"/>
      <c r="E219" s="56"/>
      <c r="G219" s="40"/>
      <c r="H219" s="16"/>
    </row>
    <row r="220" spans="1:8">
      <c r="A220" s="20"/>
      <c r="B220" s="20"/>
      <c r="C220" s="20"/>
      <c r="D220" s="56" t="s">
        <v>4</v>
      </c>
      <c r="E220" s="56" t="s">
        <v>358</v>
      </c>
      <c r="G220" s="14"/>
      <c r="H220" s="16"/>
    </row>
    <row r="221" spans="1:8">
      <c r="A221" s="20"/>
      <c r="B221" s="20"/>
      <c r="C221" s="151" t="s">
        <v>359</v>
      </c>
      <c r="D221" s="56">
        <f>SUM(D217,D174,D146,D124,D116,D112,D89,D23,D13,D6)</f>
        <v>576856.94999999995</v>
      </c>
      <c r="E221" s="152">
        <f>SUM(E217,E174,E146,E124,E116,E112,E89,E23,E13,E6)</f>
        <v>512119.94999999995</v>
      </c>
      <c r="G221" s="16"/>
      <c r="H221" s="16"/>
    </row>
    <row r="222" spans="1:8">
      <c r="G222" s="16"/>
      <c r="H222" s="16"/>
    </row>
    <row r="223" spans="1:8">
      <c r="G223" s="16"/>
      <c r="H223" s="16"/>
    </row>
    <row r="224" spans="1:8">
      <c r="G224" s="16"/>
      <c r="H224" s="16"/>
    </row>
    <row r="225" spans="7:8">
      <c r="G225" s="16"/>
      <c r="H225" s="16"/>
    </row>
    <row r="226" spans="7:8">
      <c r="G226" s="16"/>
      <c r="H226" s="16"/>
    </row>
    <row r="227" spans="7:8">
      <c r="G227" s="14"/>
      <c r="H227" s="16"/>
    </row>
    <row r="228" spans="7:8">
      <c r="G228" s="16"/>
      <c r="H228" s="16"/>
    </row>
    <row r="229" spans="7:8">
      <c r="G229" s="14"/>
      <c r="H229" s="16"/>
    </row>
    <row r="230" spans="7:8">
      <c r="G230" s="16"/>
      <c r="H230" s="16"/>
    </row>
    <row r="231" spans="7:8">
      <c r="G231" s="16"/>
      <c r="H231" s="16"/>
    </row>
    <row r="232" spans="7:8">
      <c r="G232" s="14"/>
      <c r="H232" s="16"/>
    </row>
    <row r="233" spans="7:8">
      <c r="G233" s="14"/>
      <c r="H233" s="16"/>
    </row>
  </sheetData>
  <mergeCells count="1">
    <mergeCell ref="A1:E1"/>
  </mergeCells>
  <phoneticPr fontId="22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35" zoomScale="91" zoomScaleNormal="91" zoomScalePageLayoutView="91" workbookViewId="0">
      <selection activeCell="C10" sqref="C10"/>
    </sheetView>
  </sheetViews>
  <sheetFormatPr baseColWidth="10" defaultColWidth="8.83203125" defaultRowHeight="14" x14ac:dyDescent="0"/>
  <cols>
    <col min="1" max="1" width="21.6640625" customWidth="1"/>
    <col min="2" max="2" width="5.33203125" style="3" customWidth="1"/>
    <col min="3" max="3" width="60.6640625" customWidth="1"/>
    <col min="4" max="4" width="20.6640625" style="39" customWidth="1"/>
    <col min="5" max="5" width="16" style="39" customWidth="1"/>
    <col min="6" max="6" width="10.83203125" customWidth="1"/>
    <col min="7" max="7" width="14.83203125" customWidth="1"/>
    <col min="11" max="11" width="16.5" customWidth="1"/>
    <col min="12" max="12" width="22.83203125" customWidth="1"/>
  </cols>
  <sheetData>
    <row r="1" spans="1:13" ht="28">
      <c r="A1" s="187" t="s">
        <v>69</v>
      </c>
      <c r="B1" s="187"/>
      <c r="C1" s="187"/>
      <c r="D1" s="187"/>
      <c r="E1" s="187"/>
    </row>
    <row r="2" spans="1:13">
      <c r="A2" s="19"/>
      <c r="B2" s="19"/>
      <c r="C2" s="19"/>
      <c r="D2" s="56" t="s">
        <v>4</v>
      </c>
      <c r="E2" s="56" t="s">
        <v>51</v>
      </c>
    </row>
    <row r="3" spans="1:13" s="16" customFormat="1">
      <c r="A3" s="5"/>
      <c r="B3" s="24"/>
      <c r="C3" s="5"/>
      <c r="D3" s="57"/>
      <c r="E3" s="57"/>
    </row>
    <row r="4" spans="1:13">
      <c r="A4" s="26" t="s">
        <v>64</v>
      </c>
      <c r="B4" s="27">
        <v>1</v>
      </c>
      <c r="C4" s="26" t="s">
        <v>65</v>
      </c>
      <c r="D4" s="54">
        <v>340</v>
      </c>
      <c r="E4" s="54">
        <v>0</v>
      </c>
    </row>
    <row r="5" spans="1:13">
      <c r="A5" s="26"/>
      <c r="B5" s="27">
        <v>2</v>
      </c>
      <c r="C5" s="26" t="s">
        <v>329</v>
      </c>
      <c r="D5" s="54">
        <v>500</v>
      </c>
      <c r="E5" s="54">
        <v>0</v>
      </c>
    </row>
    <row r="6" spans="1:13">
      <c r="A6" s="26"/>
      <c r="B6" s="27">
        <v>3</v>
      </c>
      <c r="C6" s="26" t="s">
        <v>330</v>
      </c>
      <c r="D6" s="54">
        <v>500</v>
      </c>
      <c r="E6" s="54">
        <v>0</v>
      </c>
    </row>
    <row r="7" spans="1:13">
      <c r="A7" s="26"/>
      <c r="B7" s="27">
        <v>4</v>
      </c>
      <c r="C7" s="26" t="s">
        <v>331</v>
      </c>
      <c r="D7" s="54">
        <v>500</v>
      </c>
      <c r="E7" s="54">
        <v>0</v>
      </c>
    </row>
    <row r="8" spans="1:13">
      <c r="A8" s="26"/>
      <c r="B8" s="27" t="s">
        <v>3</v>
      </c>
      <c r="C8" s="26"/>
      <c r="D8" s="54">
        <f>SUM(D4:D7)</f>
        <v>1840</v>
      </c>
      <c r="E8" s="54">
        <f>SUM(E4:E7)</f>
        <v>0</v>
      </c>
    </row>
    <row r="9" spans="1:13">
      <c r="A9" s="61"/>
      <c r="B9" s="86"/>
      <c r="C9" s="61"/>
      <c r="D9" s="71"/>
      <c r="E9" s="71"/>
    </row>
    <row r="10" spans="1:13">
      <c r="A10" s="26" t="s">
        <v>66</v>
      </c>
      <c r="B10" s="27">
        <v>1</v>
      </c>
      <c r="C10" s="125" t="s">
        <v>332</v>
      </c>
      <c r="D10" s="126">
        <v>2000</v>
      </c>
      <c r="E10" s="126">
        <v>0</v>
      </c>
      <c r="K10" s="16"/>
      <c r="L10" s="16"/>
      <c r="M10" s="14"/>
    </row>
    <row r="11" spans="1:13">
      <c r="A11" s="26"/>
      <c r="B11" s="27">
        <v>2</v>
      </c>
      <c r="C11" s="26" t="s">
        <v>236</v>
      </c>
      <c r="D11" s="54">
        <v>1000</v>
      </c>
      <c r="E11" s="54">
        <v>0</v>
      </c>
      <c r="K11" s="16"/>
      <c r="L11" s="16"/>
      <c r="M11" s="14"/>
    </row>
    <row r="12" spans="1:13">
      <c r="A12" s="26"/>
      <c r="B12" s="27">
        <v>3</v>
      </c>
      <c r="C12" s="26" t="s">
        <v>333</v>
      </c>
      <c r="D12" s="54">
        <v>200</v>
      </c>
      <c r="E12" s="54">
        <v>0</v>
      </c>
      <c r="K12" s="16"/>
      <c r="L12" s="16"/>
      <c r="M12" s="14"/>
    </row>
    <row r="13" spans="1:13" s="16" customFormat="1">
      <c r="A13" s="26"/>
      <c r="B13" s="27">
        <v>4</v>
      </c>
      <c r="C13" s="26" t="s">
        <v>334</v>
      </c>
      <c r="D13" s="54">
        <v>300</v>
      </c>
      <c r="E13" s="54">
        <v>300</v>
      </c>
      <c r="M13" s="14"/>
    </row>
    <row r="14" spans="1:13">
      <c r="A14" s="26"/>
      <c r="B14" s="27">
        <v>5</v>
      </c>
      <c r="C14" s="26" t="s">
        <v>335</v>
      </c>
      <c r="D14" s="54">
        <v>250</v>
      </c>
      <c r="E14" s="54">
        <v>0</v>
      </c>
      <c r="G14" s="16"/>
      <c r="H14" s="16"/>
      <c r="I14" s="17"/>
    </row>
    <row r="15" spans="1:13">
      <c r="A15" s="26"/>
      <c r="B15" s="27">
        <v>6</v>
      </c>
      <c r="C15" s="26" t="s">
        <v>336</v>
      </c>
      <c r="D15" s="54">
        <v>69.599999999999994</v>
      </c>
      <c r="E15" s="54">
        <v>55.68</v>
      </c>
      <c r="G15" s="16"/>
      <c r="H15" s="16"/>
      <c r="I15" s="17"/>
    </row>
    <row r="16" spans="1:13">
      <c r="A16" s="26"/>
      <c r="B16" s="27">
        <v>7</v>
      </c>
      <c r="C16" s="26" t="s">
        <v>337</v>
      </c>
      <c r="D16" s="54">
        <v>48.8</v>
      </c>
      <c r="E16" s="54">
        <v>39.04</v>
      </c>
      <c r="G16" s="16"/>
      <c r="H16" s="16"/>
      <c r="I16" s="17"/>
    </row>
    <row r="17" spans="1:9">
      <c r="A17" s="26"/>
      <c r="B17" s="27" t="s">
        <v>3</v>
      </c>
      <c r="C17" s="26"/>
      <c r="D17" s="54">
        <f>SUM(D10:D16)</f>
        <v>3868.4</v>
      </c>
      <c r="E17" s="54">
        <f>SUM(E10:E16)</f>
        <v>394.72</v>
      </c>
      <c r="G17" s="16"/>
      <c r="H17" s="16"/>
      <c r="I17" s="17"/>
    </row>
    <row r="18" spans="1:9" s="128" customFormat="1">
      <c r="A18" s="61"/>
      <c r="B18" s="86"/>
      <c r="C18" s="61" t="s">
        <v>67</v>
      </c>
      <c r="D18" s="71"/>
      <c r="E18" s="71"/>
      <c r="I18" s="49"/>
    </row>
    <row r="19" spans="1:9" s="128" customFormat="1">
      <c r="A19" s="26" t="s">
        <v>68</v>
      </c>
      <c r="B19" s="27">
        <v>1</v>
      </c>
      <c r="C19" s="26" t="s">
        <v>356</v>
      </c>
      <c r="D19" s="54">
        <v>10</v>
      </c>
      <c r="E19" s="54">
        <v>10</v>
      </c>
      <c r="I19" s="49"/>
    </row>
    <row r="20" spans="1:9" s="128" customFormat="1">
      <c r="A20" s="26"/>
      <c r="B20" s="27">
        <v>2</v>
      </c>
      <c r="C20" s="26" t="s">
        <v>338</v>
      </c>
      <c r="D20" s="54">
        <v>180</v>
      </c>
      <c r="E20" s="54">
        <v>0</v>
      </c>
      <c r="I20" s="49"/>
    </row>
    <row r="21" spans="1:9" s="128" customFormat="1">
      <c r="A21" s="26"/>
      <c r="B21" s="27">
        <v>3</v>
      </c>
      <c r="C21" s="26" t="s">
        <v>339</v>
      </c>
      <c r="D21" s="54">
        <v>180</v>
      </c>
      <c r="E21" s="54">
        <v>180</v>
      </c>
      <c r="I21" s="49"/>
    </row>
    <row r="22" spans="1:9" s="128" customFormat="1">
      <c r="A22" s="26"/>
      <c r="B22" s="27">
        <v>4</v>
      </c>
      <c r="C22" s="26" t="s">
        <v>340</v>
      </c>
      <c r="D22" s="54">
        <v>30</v>
      </c>
      <c r="E22" s="54">
        <v>30</v>
      </c>
      <c r="I22" s="49"/>
    </row>
    <row r="23" spans="1:9">
      <c r="A23" s="26"/>
      <c r="B23" s="27">
        <v>5</v>
      </c>
      <c r="C23" s="26" t="s">
        <v>341</v>
      </c>
      <c r="D23" s="54">
        <v>40</v>
      </c>
      <c r="E23" s="54">
        <v>0</v>
      </c>
      <c r="G23" s="16"/>
      <c r="H23" s="16"/>
      <c r="I23" s="17"/>
    </row>
    <row r="24" spans="1:9">
      <c r="A24" s="26"/>
      <c r="B24" s="27">
        <v>6</v>
      </c>
      <c r="C24" s="26" t="s">
        <v>342</v>
      </c>
      <c r="D24" s="54">
        <v>3500</v>
      </c>
      <c r="E24" s="54">
        <v>0</v>
      </c>
    </row>
    <row r="25" spans="1:9" s="132" customFormat="1">
      <c r="A25" s="26"/>
      <c r="B25" s="27">
        <v>7</v>
      </c>
      <c r="C25" s="26" t="s">
        <v>343</v>
      </c>
      <c r="D25" s="54">
        <v>500</v>
      </c>
      <c r="E25" s="54">
        <v>0</v>
      </c>
    </row>
    <row r="26" spans="1:9">
      <c r="A26" s="26"/>
      <c r="B26" s="27">
        <v>8</v>
      </c>
      <c r="C26" s="26" t="s">
        <v>344</v>
      </c>
      <c r="D26" s="54">
        <v>100</v>
      </c>
      <c r="E26" s="54">
        <v>0</v>
      </c>
    </row>
    <row r="27" spans="1:9">
      <c r="A27" s="26"/>
      <c r="B27" s="27">
        <v>9</v>
      </c>
      <c r="C27" s="26" t="s">
        <v>345</v>
      </c>
      <c r="D27" s="54">
        <v>1000</v>
      </c>
      <c r="E27" s="54">
        <v>0</v>
      </c>
    </row>
    <row r="28" spans="1:9">
      <c r="A28" s="26"/>
      <c r="B28" s="27">
        <v>10</v>
      </c>
      <c r="C28" s="26" t="s">
        <v>346</v>
      </c>
      <c r="D28" s="54">
        <v>100</v>
      </c>
      <c r="E28" s="54">
        <v>0</v>
      </c>
    </row>
    <row r="29" spans="1:9">
      <c r="A29" s="26"/>
      <c r="B29" s="27">
        <v>11</v>
      </c>
      <c r="C29" s="26" t="s">
        <v>347</v>
      </c>
      <c r="D29" s="54">
        <v>30</v>
      </c>
      <c r="E29" s="54">
        <v>0</v>
      </c>
    </row>
    <row r="30" spans="1:9">
      <c r="A30" s="26"/>
      <c r="B30" s="27">
        <v>12</v>
      </c>
      <c r="C30" s="26" t="s">
        <v>348</v>
      </c>
      <c r="D30" s="54">
        <v>5000</v>
      </c>
      <c r="E30" s="54">
        <v>5000</v>
      </c>
    </row>
    <row r="31" spans="1:9">
      <c r="A31" s="26"/>
      <c r="B31" s="27">
        <v>13</v>
      </c>
      <c r="C31" s="26" t="s">
        <v>349</v>
      </c>
      <c r="D31" s="54">
        <v>300</v>
      </c>
      <c r="E31" s="54">
        <v>300</v>
      </c>
    </row>
    <row r="32" spans="1:9">
      <c r="A32" s="26"/>
      <c r="B32" s="27">
        <v>14</v>
      </c>
      <c r="C32" s="26" t="s">
        <v>350</v>
      </c>
      <c r="D32" s="54">
        <v>30</v>
      </c>
      <c r="E32" s="54">
        <v>30</v>
      </c>
    </row>
    <row r="33" spans="1:7" s="132" customFormat="1">
      <c r="A33" s="26"/>
      <c r="B33" s="27">
        <v>15</v>
      </c>
      <c r="C33" s="26" t="s">
        <v>351</v>
      </c>
      <c r="D33" s="54">
        <v>10</v>
      </c>
      <c r="E33" s="54">
        <v>10</v>
      </c>
    </row>
    <row r="34" spans="1:7" s="132" customFormat="1">
      <c r="A34" s="26"/>
      <c r="B34" s="27">
        <v>16</v>
      </c>
      <c r="C34" s="26" t="s">
        <v>352</v>
      </c>
      <c r="D34" s="54">
        <v>20</v>
      </c>
      <c r="E34" s="54">
        <v>20</v>
      </c>
    </row>
    <row r="35" spans="1:7" s="132" customFormat="1">
      <c r="A35" s="26"/>
      <c r="B35" s="27">
        <v>17</v>
      </c>
      <c r="C35" s="26" t="s">
        <v>353</v>
      </c>
      <c r="D35" s="54">
        <v>300</v>
      </c>
      <c r="E35" s="54">
        <v>0</v>
      </c>
    </row>
    <row r="36" spans="1:7" s="132" customFormat="1">
      <c r="A36" s="26"/>
      <c r="B36" s="27">
        <v>18</v>
      </c>
      <c r="C36" s="26" t="s">
        <v>354</v>
      </c>
      <c r="D36" s="54">
        <v>30</v>
      </c>
      <c r="E36" s="54">
        <v>0</v>
      </c>
    </row>
    <row r="37" spans="1:7" s="132" customFormat="1">
      <c r="A37" s="26"/>
      <c r="B37" s="27">
        <v>19</v>
      </c>
      <c r="C37" s="26" t="s">
        <v>355</v>
      </c>
      <c r="D37" s="54">
        <v>30</v>
      </c>
      <c r="E37" s="54">
        <v>0</v>
      </c>
    </row>
    <row r="38" spans="1:7" s="132" customFormat="1">
      <c r="A38" s="26"/>
      <c r="B38" s="27" t="s">
        <v>3</v>
      </c>
      <c r="C38" s="26"/>
      <c r="D38" s="54">
        <f>SUM(D19:D37)</f>
        <v>11390</v>
      </c>
      <c r="E38" s="54">
        <f>SUM(E19:E37)</f>
        <v>5580</v>
      </c>
    </row>
    <row r="39" spans="1:7" s="132" customFormat="1">
      <c r="A39" s="6"/>
      <c r="B39" s="18"/>
      <c r="C39" s="133"/>
      <c r="D39" s="58"/>
      <c r="E39" s="58"/>
    </row>
    <row r="40" spans="1:7" s="132" customFormat="1">
      <c r="A40" s="176" t="s">
        <v>402</v>
      </c>
      <c r="B40" s="177">
        <v>1</v>
      </c>
      <c r="C40" s="146" t="s">
        <v>403</v>
      </c>
      <c r="D40" s="178">
        <v>155</v>
      </c>
      <c r="E40" s="178">
        <v>155</v>
      </c>
    </row>
    <row r="41" spans="1:7" s="132" customFormat="1">
      <c r="A41" s="176"/>
      <c r="B41" s="177">
        <v>2</v>
      </c>
      <c r="C41" s="146" t="s">
        <v>404</v>
      </c>
      <c r="D41" s="178">
        <v>10</v>
      </c>
      <c r="E41" s="178">
        <v>10</v>
      </c>
    </row>
    <row r="42" spans="1:7" s="132" customFormat="1">
      <c r="A42" s="176"/>
      <c r="B42" s="177">
        <v>3</v>
      </c>
      <c r="C42" s="146" t="s">
        <v>405</v>
      </c>
      <c r="D42" s="178">
        <v>36</v>
      </c>
      <c r="E42" s="178">
        <v>0</v>
      </c>
    </row>
    <row r="43" spans="1:7" s="132" customFormat="1">
      <c r="A43" s="176"/>
      <c r="B43" s="177">
        <v>4</v>
      </c>
      <c r="C43" s="146" t="s">
        <v>406</v>
      </c>
      <c r="D43" s="178">
        <v>300</v>
      </c>
      <c r="E43" s="178">
        <v>0</v>
      </c>
    </row>
    <row r="44" spans="1:7">
      <c r="A44" s="176"/>
      <c r="B44" s="177">
        <v>5</v>
      </c>
      <c r="C44" s="146" t="s">
        <v>407</v>
      </c>
      <c r="D44" s="178">
        <v>35</v>
      </c>
      <c r="E44" s="178">
        <v>0</v>
      </c>
    </row>
    <row r="45" spans="1:7">
      <c r="A45" s="176"/>
      <c r="B45" s="177" t="s">
        <v>3</v>
      </c>
      <c r="C45" s="176"/>
      <c r="D45" s="178">
        <f>SUM(D40:D44)</f>
        <v>536</v>
      </c>
      <c r="E45" s="178">
        <f>SUM(E40:E44)</f>
        <v>165</v>
      </c>
    </row>
    <row r="46" spans="1:7">
      <c r="A46" s="133"/>
      <c r="B46" s="18"/>
      <c r="C46" s="133"/>
      <c r="D46" s="58"/>
      <c r="E46" s="58"/>
    </row>
    <row r="47" spans="1:7">
      <c r="A47" s="175"/>
      <c r="B47" s="48"/>
      <c r="C47" s="175"/>
    </row>
    <row r="48" spans="1:7">
      <c r="A48" s="175"/>
      <c r="B48" s="48"/>
      <c r="C48" s="175"/>
      <c r="G48" s="40"/>
    </row>
    <row r="49" spans="1:5">
      <c r="A49" s="175"/>
      <c r="B49" s="48"/>
      <c r="C49" s="175"/>
    </row>
    <row r="50" spans="1:5">
      <c r="A50" s="175"/>
      <c r="B50" s="48"/>
      <c r="C50" s="175"/>
    </row>
    <row r="51" spans="1:5">
      <c r="D51" s="39" t="s">
        <v>4</v>
      </c>
      <c r="E51" s="39" t="s">
        <v>358</v>
      </c>
    </row>
    <row r="52" spans="1:5">
      <c r="B52" s="48"/>
      <c r="C52" s="151" t="s">
        <v>357</v>
      </c>
      <c r="D52" s="39">
        <f>SUM(D45,D38,D17,D8)</f>
        <v>17634.400000000001</v>
      </c>
      <c r="E52" s="152">
        <f>SUM(E45,E38,E17,E8)</f>
        <v>6139.72</v>
      </c>
    </row>
  </sheetData>
  <mergeCells count="1">
    <mergeCell ref="A1:E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2" workbookViewId="0">
      <selection activeCell="E39" sqref="E39"/>
    </sheetView>
  </sheetViews>
  <sheetFormatPr baseColWidth="10" defaultColWidth="8.83203125" defaultRowHeight="14" x14ac:dyDescent="0"/>
  <cols>
    <col min="2" max="2" width="5.83203125" customWidth="1"/>
    <col min="3" max="3" width="23.5" customWidth="1"/>
    <col min="4" max="4" width="10.5" style="70" customWidth="1"/>
    <col min="5" max="5" width="15.1640625" style="39" customWidth="1"/>
    <col min="6" max="6" width="10.5" customWidth="1"/>
    <col min="7" max="7" width="10.1640625" bestFit="1" customWidth="1"/>
  </cols>
  <sheetData>
    <row r="1" spans="1:5" ht="28">
      <c r="A1" s="187" t="s">
        <v>70</v>
      </c>
      <c r="B1" s="187"/>
      <c r="C1" s="187"/>
      <c r="D1" s="187"/>
      <c r="E1" s="187"/>
    </row>
    <row r="2" spans="1:5">
      <c r="A2" s="19"/>
      <c r="B2" s="19"/>
      <c r="C2" s="19"/>
      <c r="D2" s="66" t="s">
        <v>4</v>
      </c>
      <c r="E2" s="56" t="s">
        <v>51</v>
      </c>
    </row>
    <row r="3" spans="1:5">
      <c r="A3" s="5"/>
      <c r="B3" s="5"/>
      <c r="C3" s="5"/>
      <c r="D3" s="67"/>
      <c r="E3" s="57"/>
    </row>
    <row r="4" spans="1:5">
      <c r="A4" s="26"/>
      <c r="B4" s="27">
        <v>1</v>
      </c>
      <c r="C4" s="105" t="s">
        <v>360</v>
      </c>
      <c r="D4" s="68"/>
      <c r="E4" s="54"/>
    </row>
    <row r="5" spans="1:5">
      <c r="A5" s="26"/>
      <c r="B5" s="27">
        <v>2</v>
      </c>
      <c r="C5" s="105" t="s">
        <v>156</v>
      </c>
      <c r="D5" s="68"/>
      <c r="E5" s="54"/>
    </row>
    <row r="6" spans="1:5">
      <c r="A6" s="26"/>
      <c r="B6" s="27">
        <v>3</v>
      </c>
      <c r="C6" s="105" t="s">
        <v>157</v>
      </c>
      <c r="D6" s="68"/>
      <c r="E6" s="54"/>
    </row>
    <row r="7" spans="1:5">
      <c r="A7" s="26"/>
      <c r="B7" s="27">
        <v>4</v>
      </c>
      <c r="C7" s="105" t="s">
        <v>158</v>
      </c>
      <c r="D7" s="68"/>
      <c r="E7" s="54"/>
    </row>
    <row r="8" spans="1:5">
      <c r="A8" s="26"/>
      <c r="B8" s="27">
        <v>5</v>
      </c>
      <c r="C8" s="105" t="s">
        <v>159</v>
      </c>
      <c r="D8" s="68"/>
      <c r="E8" s="54"/>
    </row>
    <row r="9" spans="1:5">
      <c r="A9" s="26"/>
      <c r="B9" s="27">
        <v>6</v>
      </c>
      <c r="C9" s="105" t="s">
        <v>160</v>
      </c>
      <c r="D9" s="68"/>
      <c r="E9" s="54"/>
    </row>
    <row r="10" spans="1:5">
      <c r="A10" s="26"/>
      <c r="B10" s="27">
        <v>7</v>
      </c>
      <c r="C10" s="105" t="s">
        <v>161</v>
      </c>
      <c r="D10" s="68"/>
      <c r="E10" s="54"/>
    </row>
    <row r="11" spans="1:5">
      <c r="A11" s="26"/>
      <c r="B11" s="27">
        <v>8</v>
      </c>
      <c r="C11" s="105" t="s">
        <v>162</v>
      </c>
      <c r="D11" s="68"/>
      <c r="E11" s="54"/>
    </row>
    <row r="12" spans="1:5">
      <c r="A12" s="26"/>
      <c r="B12" s="27">
        <v>9</v>
      </c>
      <c r="C12" s="105" t="s">
        <v>163</v>
      </c>
      <c r="D12" s="68"/>
      <c r="E12" s="54"/>
    </row>
    <row r="13" spans="1:5">
      <c r="A13" s="26"/>
      <c r="B13" s="27">
        <v>10</v>
      </c>
      <c r="C13" s="105" t="s">
        <v>164</v>
      </c>
      <c r="D13" s="68"/>
      <c r="E13" s="54"/>
    </row>
    <row r="14" spans="1:5">
      <c r="A14" s="26"/>
      <c r="B14" s="27">
        <v>11</v>
      </c>
      <c r="C14" s="105" t="s">
        <v>165</v>
      </c>
      <c r="D14" s="68"/>
      <c r="E14" s="54"/>
    </row>
    <row r="15" spans="1:5">
      <c r="A15" s="26"/>
      <c r="B15" s="27">
        <v>12</v>
      </c>
      <c r="C15" s="105" t="s">
        <v>166</v>
      </c>
      <c r="D15" s="68"/>
      <c r="E15" s="54"/>
    </row>
    <row r="16" spans="1:5">
      <c r="A16" s="26"/>
      <c r="B16" s="27">
        <v>13</v>
      </c>
      <c r="C16" s="105" t="s">
        <v>167</v>
      </c>
      <c r="D16" s="68"/>
      <c r="E16" s="54"/>
    </row>
    <row r="17" spans="1:5">
      <c r="A17" s="26"/>
      <c r="B17" s="27">
        <v>14</v>
      </c>
      <c r="C17" s="105" t="s">
        <v>168</v>
      </c>
      <c r="D17" s="68"/>
      <c r="E17" s="54"/>
    </row>
    <row r="18" spans="1:5">
      <c r="A18" s="26"/>
      <c r="B18" s="27">
        <v>15</v>
      </c>
      <c r="C18" s="105" t="s">
        <v>169</v>
      </c>
      <c r="D18" s="68"/>
      <c r="E18" s="54"/>
    </row>
    <row r="19" spans="1:5">
      <c r="A19" s="26"/>
      <c r="B19" s="27">
        <v>16</v>
      </c>
      <c r="C19" s="105" t="s">
        <v>170</v>
      </c>
      <c r="D19" s="68"/>
      <c r="E19" s="54"/>
    </row>
    <row r="20" spans="1:5">
      <c r="A20" s="26"/>
      <c r="B20" s="27">
        <v>17</v>
      </c>
      <c r="C20" s="105" t="s">
        <v>171</v>
      </c>
      <c r="D20" s="68"/>
      <c r="E20" s="54"/>
    </row>
    <row r="21" spans="1:5">
      <c r="A21" s="26"/>
      <c r="B21" s="27">
        <v>18</v>
      </c>
      <c r="C21" s="105" t="s">
        <v>172</v>
      </c>
      <c r="D21" s="68"/>
      <c r="E21" s="54"/>
    </row>
    <row r="22" spans="1:5">
      <c r="A22" s="26"/>
      <c r="B22" s="27">
        <v>19</v>
      </c>
      <c r="C22" s="105" t="s">
        <v>173</v>
      </c>
      <c r="D22" s="68"/>
      <c r="E22" s="54"/>
    </row>
    <row r="23" spans="1:5">
      <c r="A23" s="26"/>
      <c r="B23" s="27">
        <v>20</v>
      </c>
      <c r="C23" s="105" t="s">
        <v>174</v>
      </c>
      <c r="D23" s="68"/>
      <c r="E23" s="54"/>
    </row>
    <row r="24" spans="1:5">
      <c r="A24" s="26"/>
      <c r="B24" s="27">
        <v>21</v>
      </c>
      <c r="C24" s="105" t="s">
        <v>71</v>
      </c>
      <c r="D24" s="68"/>
      <c r="E24" s="54"/>
    </row>
    <row r="25" spans="1:5">
      <c r="A25" s="26"/>
      <c r="B25" s="27">
        <v>22</v>
      </c>
      <c r="C25" s="105" t="s">
        <v>175</v>
      </c>
      <c r="D25" s="68"/>
      <c r="E25" s="54"/>
    </row>
    <row r="26" spans="1:5">
      <c r="A26" s="26"/>
      <c r="B26" s="27">
        <v>23</v>
      </c>
      <c r="C26" s="105" t="s">
        <v>176</v>
      </c>
      <c r="D26" s="68"/>
      <c r="E26" s="54"/>
    </row>
    <row r="27" spans="1:5">
      <c r="A27" s="26"/>
      <c r="B27" s="27">
        <v>24</v>
      </c>
      <c r="C27" s="105" t="s">
        <v>177</v>
      </c>
      <c r="D27" s="68"/>
      <c r="E27" s="54"/>
    </row>
    <row r="28" spans="1:5">
      <c r="A28" s="26"/>
      <c r="B28" s="27">
        <v>25</v>
      </c>
      <c r="C28" s="105" t="s">
        <v>178</v>
      </c>
      <c r="D28" s="68"/>
      <c r="E28" s="54"/>
    </row>
    <row r="29" spans="1:5" s="113" customFormat="1">
      <c r="A29" s="26"/>
      <c r="B29" s="27">
        <v>26</v>
      </c>
      <c r="C29" s="105" t="s">
        <v>179</v>
      </c>
      <c r="D29" s="68"/>
      <c r="E29" s="54"/>
    </row>
    <row r="30" spans="1:5">
      <c r="A30" s="26"/>
      <c r="B30" s="27" t="s">
        <v>3</v>
      </c>
      <c r="C30" s="106"/>
      <c r="D30" s="68">
        <v>72000</v>
      </c>
      <c r="E30" s="54"/>
    </row>
    <row r="31" spans="1:5">
      <c r="A31" s="6"/>
      <c r="B31" s="6"/>
      <c r="C31" s="6"/>
      <c r="D31" s="69"/>
      <c r="E31" s="58"/>
    </row>
    <row r="32" spans="1:5">
      <c r="A32" s="21"/>
    </row>
    <row r="33" spans="1:7">
      <c r="A33" s="21"/>
      <c r="D33" s="70" t="s">
        <v>4</v>
      </c>
      <c r="E33" s="39" t="s">
        <v>3</v>
      </c>
    </row>
    <row r="34" spans="1:7">
      <c r="C34" t="s">
        <v>361</v>
      </c>
      <c r="D34" s="70">
        <v>72000</v>
      </c>
      <c r="E34" s="152">
        <v>72000</v>
      </c>
    </row>
    <row r="35" spans="1:7">
      <c r="G35" s="40"/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78" zoomScaleNormal="78" zoomScalePageLayoutView="78" workbookViewId="0">
      <selection activeCell="E37" sqref="E37"/>
    </sheetView>
  </sheetViews>
  <sheetFormatPr baseColWidth="10" defaultColWidth="8.83203125" defaultRowHeight="14" x14ac:dyDescent="0"/>
  <cols>
    <col min="1" max="1" width="9.33203125" style="41" customWidth="1"/>
    <col min="2" max="2" width="5" style="48" bestFit="1" customWidth="1"/>
    <col min="3" max="3" width="85.5" customWidth="1"/>
    <col min="4" max="4" width="16.1640625" style="161" customWidth="1"/>
    <col min="5" max="5" width="14" style="170" customWidth="1"/>
    <col min="6" max="6" width="10.33203125" customWidth="1"/>
  </cols>
  <sheetData>
    <row r="1" spans="1:5" ht="28">
      <c r="A1" s="187" t="s">
        <v>180</v>
      </c>
      <c r="B1" s="187"/>
      <c r="C1" s="187"/>
      <c r="D1" s="187"/>
      <c r="E1" s="187"/>
    </row>
    <row r="2" spans="1:5">
      <c r="A2" s="22"/>
      <c r="B2" s="19"/>
      <c r="C2" s="19"/>
      <c r="D2" s="156" t="s">
        <v>4</v>
      </c>
      <c r="E2" s="164" t="s">
        <v>51</v>
      </c>
    </row>
    <row r="3" spans="1:5">
      <c r="A3" s="23"/>
      <c r="B3" s="24"/>
      <c r="C3" s="5"/>
      <c r="D3" s="157"/>
      <c r="E3" s="165"/>
    </row>
    <row r="4" spans="1:5">
      <c r="A4" s="174" t="s">
        <v>73</v>
      </c>
      <c r="B4" s="85"/>
      <c r="C4" s="108"/>
      <c r="D4" s="155"/>
      <c r="E4" s="166"/>
    </row>
    <row r="5" spans="1:5">
      <c r="A5" s="74"/>
      <c r="B5" s="85">
        <v>1</v>
      </c>
      <c r="C5" s="26" t="s">
        <v>72</v>
      </c>
      <c r="D5" s="155">
        <v>405</v>
      </c>
      <c r="E5" s="167">
        <v>0</v>
      </c>
    </row>
    <row r="6" spans="1:5">
      <c r="A6" s="74"/>
      <c r="B6" s="85">
        <v>2</v>
      </c>
      <c r="C6" s="26" t="s">
        <v>363</v>
      </c>
      <c r="D6" s="155">
        <v>200</v>
      </c>
      <c r="E6" s="172">
        <v>0</v>
      </c>
    </row>
    <row r="7" spans="1:5">
      <c r="A7" s="74"/>
      <c r="B7" s="85">
        <v>3</v>
      </c>
      <c r="C7" s="26" t="s">
        <v>364</v>
      </c>
      <c r="D7" s="155">
        <v>1600</v>
      </c>
      <c r="E7" s="172">
        <v>0</v>
      </c>
    </row>
    <row r="8" spans="1:5">
      <c r="A8" s="74"/>
      <c r="B8" s="85">
        <v>4</v>
      </c>
      <c r="C8" s="26" t="s">
        <v>365</v>
      </c>
      <c r="D8" s="155">
        <v>1000</v>
      </c>
      <c r="E8" s="172">
        <v>1000</v>
      </c>
    </row>
    <row r="9" spans="1:5">
      <c r="A9" s="74"/>
      <c r="B9" s="85">
        <v>5</v>
      </c>
      <c r="C9" s="26" t="s">
        <v>76</v>
      </c>
      <c r="D9" s="155">
        <v>1500</v>
      </c>
      <c r="E9" s="172">
        <v>1500</v>
      </c>
    </row>
    <row r="10" spans="1:5">
      <c r="A10" s="129"/>
      <c r="B10" s="85">
        <v>6</v>
      </c>
      <c r="C10" s="26" t="s">
        <v>77</v>
      </c>
      <c r="D10" s="155">
        <v>1500</v>
      </c>
      <c r="E10" s="173">
        <v>1000</v>
      </c>
    </row>
    <row r="11" spans="1:5">
      <c r="A11" s="129"/>
      <c r="B11" s="85">
        <v>7</v>
      </c>
      <c r="C11" s="26" t="s">
        <v>366</v>
      </c>
      <c r="D11" s="155">
        <v>4500</v>
      </c>
      <c r="E11" s="173">
        <v>4500</v>
      </c>
    </row>
    <row r="12" spans="1:5">
      <c r="A12" s="129"/>
      <c r="B12" s="85">
        <v>8</v>
      </c>
      <c r="C12" s="26" t="s">
        <v>367</v>
      </c>
      <c r="D12" s="155">
        <v>4613</v>
      </c>
      <c r="E12" s="173">
        <v>0</v>
      </c>
    </row>
    <row r="13" spans="1:5">
      <c r="A13" s="129"/>
      <c r="B13" s="85" t="s">
        <v>3</v>
      </c>
      <c r="C13" s="26"/>
      <c r="D13" s="155">
        <f>SUM(D5:D12)</f>
        <v>15318</v>
      </c>
      <c r="E13" s="173">
        <f>SUM(E5:E12)</f>
        <v>8000</v>
      </c>
    </row>
    <row r="14" spans="1:5">
      <c r="A14" s="104"/>
      <c r="B14" s="131"/>
      <c r="C14" s="61"/>
      <c r="D14" s="158"/>
      <c r="E14" s="168"/>
    </row>
    <row r="15" spans="1:5">
      <c r="A15" s="174" t="s">
        <v>74</v>
      </c>
      <c r="B15" s="85"/>
      <c r="C15" s="108"/>
      <c r="D15" s="155"/>
      <c r="E15" s="166"/>
    </row>
    <row r="16" spans="1:5">
      <c r="A16" s="74"/>
      <c r="B16" s="85">
        <v>1</v>
      </c>
      <c r="C16" s="26" t="s">
        <v>368</v>
      </c>
      <c r="D16" s="155">
        <v>175</v>
      </c>
      <c r="E16" s="167">
        <v>175</v>
      </c>
    </row>
    <row r="17" spans="1:5">
      <c r="A17" s="129"/>
      <c r="B17" s="85">
        <v>2</v>
      </c>
      <c r="C17" s="26" t="s">
        <v>369</v>
      </c>
      <c r="D17" s="155">
        <v>150</v>
      </c>
      <c r="E17" s="167">
        <v>150</v>
      </c>
    </row>
    <row r="18" spans="1:5">
      <c r="A18" s="74"/>
      <c r="B18" s="85">
        <v>3</v>
      </c>
      <c r="C18" s="26" t="s">
        <v>364</v>
      </c>
      <c r="D18" s="155">
        <v>1600</v>
      </c>
      <c r="E18" s="167">
        <v>0</v>
      </c>
    </row>
    <row r="19" spans="1:5">
      <c r="A19" s="74"/>
      <c r="B19" s="85">
        <v>4</v>
      </c>
      <c r="C19" s="26" t="s">
        <v>370</v>
      </c>
      <c r="D19" s="155">
        <v>2060</v>
      </c>
      <c r="E19" s="167">
        <v>0</v>
      </c>
    </row>
    <row r="20" spans="1:5">
      <c r="A20" s="74"/>
      <c r="B20" s="85">
        <v>5</v>
      </c>
      <c r="C20" s="26" t="s">
        <v>76</v>
      </c>
      <c r="D20" s="155">
        <v>1500</v>
      </c>
      <c r="E20" s="167">
        <v>1500</v>
      </c>
    </row>
    <row r="21" spans="1:5">
      <c r="A21" s="74"/>
      <c r="B21" s="85">
        <v>6</v>
      </c>
      <c r="C21" s="26" t="s">
        <v>77</v>
      </c>
      <c r="D21" s="155">
        <v>1500</v>
      </c>
      <c r="E21" s="167">
        <v>1000</v>
      </c>
    </row>
    <row r="22" spans="1:5">
      <c r="A22" s="74"/>
      <c r="B22" s="85">
        <v>7</v>
      </c>
      <c r="C22" s="26" t="s">
        <v>371</v>
      </c>
      <c r="D22" s="155">
        <v>4500</v>
      </c>
      <c r="E22" s="167">
        <v>0</v>
      </c>
    </row>
    <row r="23" spans="1:5">
      <c r="A23" s="74"/>
      <c r="B23" s="85">
        <v>8</v>
      </c>
      <c r="C23" s="26" t="s">
        <v>372</v>
      </c>
      <c r="D23" s="155">
        <v>4500</v>
      </c>
      <c r="E23" s="167">
        <v>4500</v>
      </c>
    </row>
    <row r="24" spans="1:5">
      <c r="A24" s="74"/>
      <c r="B24" s="85" t="s">
        <v>3</v>
      </c>
      <c r="C24" s="26"/>
      <c r="D24" s="155">
        <f>SUM(D16:D23)</f>
        <v>15985</v>
      </c>
      <c r="E24" s="167">
        <f>SUM(E16:E23)</f>
        <v>7325</v>
      </c>
    </row>
    <row r="25" spans="1:5">
      <c r="A25" s="104"/>
      <c r="B25" s="131"/>
      <c r="C25" s="61"/>
      <c r="D25" s="158"/>
      <c r="E25" s="168"/>
    </row>
    <row r="26" spans="1:5">
      <c r="A26" s="174" t="s">
        <v>75</v>
      </c>
      <c r="B26" s="85"/>
      <c r="C26" s="163"/>
      <c r="D26" s="155"/>
      <c r="E26" s="166"/>
    </row>
    <row r="27" spans="1:5">
      <c r="A27" s="74"/>
      <c r="B27" s="85">
        <v>1</v>
      </c>
      <c r="C27" s="26" t="s">
        <v>373</v>
      </c>
      <c r="D27" s="155">
        <v>200</v>
      </c>
      <c r="E27" s="167">
        <v>0</v>
      </c>
    </row>
    <row r="28" spans="1:5">
      <c r="A28" s="74"/>
      <c r="B28" s="85">
        <v>2</v>
      </c>
      <c r="C28" s="26" t="s">
        <v>364</v>
      </c>
      <c r="D28" s="155">
        <v>1800</v>
      </c>
      <c r="E28" s="167">
        <v>0</v>
      </c>
    </row>
    <row r="29" spans="1:5">
      <c r="A29" s="74"/>
      <c r="B29" s="85">
        <v>3</v>
      </c>
      <c r="C29" s="26" t="s">
        <v>76</v>
      </c>
      <c r="D29" s="155">
        <v>1760</v>
      </c>
      <c r="E29" s="167">
        <v>1760</v>
      </c>
    </row>
    <row r="30" spans="1:5">
      <c r="A30" s="74"/>
      <c r="B30" s="85">
        <v>4</v>
      </c>
      <c r="C30" s="26" t="s">
        <v>77</v>
      </c>
      <c r="D30" s="155">
        <v>2000</v>
      </c>
      <c r="E30" s="167">
        <v>1500</v>
      </c>
    </row>
    <row r="31" spans="1:5">
      <c r="A31" s="74"/>
      <c r="B31" s="85">
        <v>5</v>
      </c>
      <c r="C31" s="26" t="s">
        <v>374</v>
      </c>
      <c r="D31" s="155">
        <v>4500</v>
      </c>
      <c r="E31" s="167">
        <v>0</v>
      </c>
    </row>
    <row r="32" spans="1:5">
      <c r="A32" s="74"/>
      <c r="B32" s="85">
        <v>6</v>
      </c>
      <c r="C32" s="26" t="s">
        <v>375</v>
      </c>
      <c r="D32" s="155">
        <v>3630</v>
      </c>
      <c r="E32" s="167">
        <v>0</v>
      </c>
    </row>
    <row r="33" spans="1:5">
      <c r="A33" s="74"/>
      <c r="B33" s="27" t="s">
        <v>3</v>
      </c>
      <c r="C33" s="26"/>
      <c r="D33" s="159">
        <f>SUM(D27:D32)</f>
        <v>13890</v>
      </c>
      <c r="E33" s="166">
        <f>SUM(E27:E32)</f>
        <v>3260</v>
      </c>
    </row>
    <row r="34" spans="1:5">
      <c r="A34" s="153"/>
      <c r="B34" s="18"/>
      <c r="C34" s="133"/>
      <c r="D34" s="160"/>
      <c r="E34" s="169"/>
    </row>
    <row r="36" spans="1:5" ht="18">
      <c r="D36" s="162" t="s">
        <v>4</v>
      </c>
      <c r="E36" s="171" t="s">
        <v>358</v>
      </c>
    </row>
    <row r="37" spans="1:5" ht="18">
      <c r="C37" s="154" t="s">
        <v>362</v>
      </c>
      <c r="D37" s="161">
        <f>SUM(D13,D24,D33)</f>
        <v>45193</v>
      </c>
      <c r="E37" s="197">
        <f>SUM(E13,E24,E33)</f>
        <v>18585</v>
      </c>
    </row>
    <row r="54" spans="6:7">
      <c r="F54" s="130"/>
    </row>
    <row r="58" spans="6:7">
      <c r="F58" s="130"/>
    </row>
    <row r="61" spans="6:7">
      <c r="G61" s="40"/>
    </row>
  </sheetData>
  <mergeCells count="1">
    <mergeCell ref="A1:E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0"/>
  <sheetViews>
    <sheetView tabSelected="1" topLeftCell="A283" zoomScale="75" zoomScaleNormal="75" zoomScalePageLayoutView="75" workbookViewId="0">
      <selection activeCell="D298" sqref="D298"/>
    </sheetView>
  </sheetViews>
  <sheetFormatPr baseColWidth="10" defaultColWidth="8.83203125" defaultRowHeight="14" x14ac:dyDescent="0"/>
  <cols>
    <col min="1" max="1" width="46" customWidth="1"/>
    <col min="2" max="2" width="4.83203125" style="50" customWidth="1"/>
    <col min="3" max="3" width="117.33203125" style="90" customWidth="1"/>
    <col min="4" max="4" width="11.5" style="75" customWidth="1"/>
    <col min="5" max="5" width="15.5" style="39" customWidth="1"/>
    <col min="6" max="6" width="13.1640625" bestFit="1" customWidth="1"/>
    <col min="7" max="7" width="18.33203125" customWidth="1"/>
    <col min="8" max="8" width="25.5" customWidth="1"/>
    <col min="9" max="9" width="38.6640625" customWidth="1"/>
    <col min="10" max="10" width="18.6640625" customWidth="1"/>
  </cols>
  <sheetData>
    <row r="1" spans="1:10" ht="28">
      <c r="A1" s="187" t="s">
        <v>78</v>
      </c>
      <c r="B1" s="187"/>
      <c r="C1" s="187"/>
      <c r="D1" s="187"/>
      <c r="E1" s="187"/>
    </row>
    <row r="2" spans="1:10">
      <c r="A2" s="19"/>
      <c r="D2" s="75" t="s">
        <v>4</v>
      </c>
      <c r="E2" s="56" t="s">
        <v>51</v>
      </c>
    </row>
    <row r="3" spans="1:10">
      <c r="A3" s="118"/>
      <c r="B3" s="119"/>
      <c r="C3" s="120"/>
      <c r="D3" s="121"/>
      <c r="E3" s="122"/>
    </row>
    <row r="4" spans="1:10">
      <c r="A4" s="26" t="s">
        <v>79</v>
      </c>
      <c r="B4" s="27">
        <v>1</v>
      </c>
      <c r="C4" s="91" t="s">
        <v>80</v>
      </c>
      <c r="D4" s="53">
        <v>1500</v>
      </c>
      <c r="E4" s="53">
        <v>1500</v>
      </c>
    </row>
    <row r="5" spans="1:10">
      <c r="A5" s="26"/>
      <c r="B5" s="27">
        <v>2</v>
      </c>
      <c r="C5" s="91" t="s">
        <v>376</v>
      </c>
      <c r="D5" s="54">
        <v>1600</v>
      </c>
      <c r="E5" s="54">
        <v>1600</v>
      </c>
    </row>
    <row r="6" spans="1:10">
      <c r="A6" s="26"/>
      <c r="B6" s="27">
        <v>3</v>
      </c>
      <c r="C6" s="91" t="s">
        <v>377</v>
      </c>
      <c r="D6" s="54">
        <v>400</v>
      </c>
      <c r="E6" s="54">
        <v>0</v>
      </c>
    </row>
    <row r="7" spans="1:10">
      <c r="A7" s="26"/>
      <c r="B7" s="27">
        <v>4</v>
      </c>
      <c r="C7" s="91" t="s">
        <v>378</v>
      </c>
      <c r="D7" s="55">
        <v>1000</v>
      </c>
      <c r="E7" s="55">
        <v>1000</v>
      </c>
    </row>
    <row r="8" spans="1:10">
      <c r="A8" s="26"/>
      <c r="B8" s="27">
        <v>5</v>
      </c>
      <c r="C8" s="91" t="s">
        <v>81</v>
      </c>
      <c r="D8" s="53">
        <v>1500</v>
      </c>
      <c r="E8" s="53">
        <v>1500</v>
      </c>
    </row>
    <row r="9" spans="1:10">
      <c r="A9" s="26"/>
      <c r="B9" s="27">
        <v>6</v>
      </c>
      <c r="C9" s="91" t="s">
        <v>379</v>
      </c>
      <c r="D9" s="54">
        <v>1600</v>
      </c>
      <c r="E9" s="54">
        <v>1600</v>
      </c>
      <c r="G9" s="25"/>
      <c r="H9" s="25"/>
      <c r="I9" s="25"/>
      <c r="J9" s="14"/>
    </row>
    <row r="10" spans="1:10">
      <c r="A10" s="26"/>
      <c r="B10" s="27">
        <v>7</v>
      </c>
      <c r="C10" s="91" t="s">
        <v>380</v>
      </c>
      <c r="D10" s="54">
        <v>400</v>
      </c>
      <c r="E10" s="54">
        <v>0</v>
      </c>
      <c r="G10" s="25"/>
      <c r="H10" s="25"/>
      <c r="I10" s="25"/>
      <c r="J10" s="14"/>
    </row>
    <row r="11" spans="1:10">
      <c r="A11" s="26"/>
      <c r="B11" s="27">
        <v>8</v>
      </c>
      <c r="C11" s="91" t="s">
        <v>381</v>
      </c>
      <c r="D11" s="55">
        <v>1000</v>
      </c>
      <c r="E11" s="55">
        <v>1000</v>
      </c>
      <c r="G11" s="25"/>
      <c r="H11" s="25"/>
      <c r="I11" s="25"/>
      <c r="J11" s="14"/>
    </row>
    <row r="12" spans="1:10">
      <c r="A12" s="26"/>
      <c r="B12" s="27">
        <v>9</v>
      </c>
      <c r="C12" s="91" t="s">
        <v>82</v>
      </c>
      <c r="D12" s="53">
        <v>1500</v>
      </c>
      <c r="E12" s="53">
        <v>0</v>
      </c>
      <c r="G12" s="25"/>
      <c r="H12" s="25"/>
      <c r="I12" s="25"/>
      <c r="J12" s="14"/>
    </row>
    <row r="13" spans="1:10">
      <c r="A13" s="26"/>
      <c r="B13" s="27">
        <v>10</v>
      </c>
      <c r="C13" s="91" t="s">
        <v>382</v>
      </c>
      <c r="D13" s="54">
        <v>5000</v>
      </c>
      <c r="E13" s="54">
        <v>0</v>
      </c>
      <c r="G13" s="25"/>
      <c r="H13" s="25"/>
      <c r="I13" s="25"/>
      <c r="J13" s="14"/>
    </row>
    <row r="14" spans="1:10">
      <c r="A14" s="26"/>
      <c r="B14" s="27">
        <v>11</v>
      </c>
      <c r="C14" s="91" t="s">
        <v>383</v>
      </c>
      <c r="D14" s="54">
        <v>400</v>
      </c>
      <c r="E14" s="54">
        <v>0</v>
      </c>
      <c r="G14" s="25"/>
      <c r="H14" s="25"/>
      <c r="I14" s="25"/>
      <c r="J14" s="14"/>
    </row>
    <row r="15" spans="1:10">
      <c r="A15" s="26"/>
      <c r="B15" s="27">
        <v>12</v>
      </c>
      <c r="C15" s="91" t="s">
        <v>384</v>
      </c>
      <c r="D15" s="55">
        <v>1000</v>
      </c>
      <c r="E15" s="55">
        <v>0</v>
      </c>
      <c r="G15" s="25"/>
      <c r="H15" s="25"/>
      <c r="I15" s="25"/>
      <c r="J15" s="14"/>
    </row>
    <row r="16" spans="1:10">
      <c r="A16" s="26"/>
      <c r="B16" s="27">
        <v>13</v>
      </c>
      <c r="C16" s="91" t="s">
        <v>385</v>
      </c>
      <c r="D16" s="55">
        <v>1500</v>
      </c>
      <c r="E16" s="55">
        <v>1500</v>
      </c>
      <c r="G16" s="25"/>
      <c r="H16" s="25"/>
      <c r="I16" s="14"/>
      <c r="J16" s="14"/>
    </row>
    <row r="17" spans="1:10">
      <c r="A17" s="26"/>
      <c r="B17" s="27">
        <v>14</v>
      </c>
      <c r="C17" s="91" t="s">
        <v>386</v>
      </c>
      <c r="D17" s="55">
        <v>1600</v>
      </c>
      <c r="E17" s="55">
        <v>1600</v>
      </c>
      <c r="G17" s="25"/>
      <c r="H17" s="25"/>
      <c r="I17" s="14"/>
      <c r="J17" s="14"/>
    </row>
    <row r="18" spans="1:10">
      <c r="A18" s="26"/>
      <c r="B18" s="27">
        <v>15</v>
      </c>
      <c r="C18" s="91" t="s">
        <v>387</v>
      </c>
      <c r="D18" s="55">
        <v>400</v>
      </c>
      <c r="E18" s="55">
        <v>0</v>
      </c>
      <c r="G18" s="25"/>
      <c r="H18" s="25"/>
      <c r="I18" s="25"/>
      <c r="J18" s="14"/>
    </row>
    <row r="19" spans="1:10">
      <c r="A19" s="26"/>
      <c r="B19" s="27">
        <v>16</v>
      </c>
      <c r="C19" s="91" t="s">
        <v>388</v>
      </c>
      <c r="D19" s="55">
        <v>1000</v>
      </c>
      <c r="E19" s="55">
        <v>1000</v>
      </c>
    </row>
    <row r="20" spans="1:10" s="25" customFormat="1">
      <c r="A20" s="26"/>
      <c r="B20" s="27">
        <v>17</v>
      </c>
      <c r="C20" s="91" t="s">
        <v>389</v>
      </c>
      <c r="D20" s="55">
        <v>250</v>
      </c>
      <c r="E20" s="55">
        <v>0</v>
      </c>
    </row>
    <row r="21" spans="1:10">
      <c r="A21" s="26"/>
      <c r="B21" s="27">
        <v>18</v>
      </c>
      <c r="C21" s="91" t="s">
        <v>390</v>
      </c>
      <c r="D21" s="55">
        <v>600</v>
      </c>
      <c r="E21" s="55">
        <v>0</v>
      </c>
      <c r="G21" s="25"/>
      <c r="H21" s="25"/>
      <c r="I21" s="25"/>
    </row>
    <row r="22" spans="1:10">
      <c r="A22" s="26"/>
      <c r="B22" s="27">
        <v>19</v>
      </c>
      <c r="C22" s="91" t="s">
        <v>391</v>
      </c>
      <c r="D22" s="55">
        <v>250</v>
      </c>
      <c r="E22" s="55">
        <v>0</v>
      </c>
      <c r="G22" s="25"/>
      <c r="H22" s="25"/>
      <c r="I22" s="25"/>
    </row>
    <row r="23" spans="1:10" s="25" customFormat="1">
      <c r="A23" s="26"/>
      <c r="B23" s="27">
        <v>20</v>
      </c>
      <c r="C23" s="91" t="s">
        <v>392</v>
      </c>
      <c r="D23" s="55">
        <v>3000</v>
      </c>
      <c r="E23" s="55">
        <v>0</v>
      </c>
    </row>
    <row r="24" spans="1:10">
      <c r="A24" s="26"/>
      <c r="B24" s="27" t="s">
        <v>3</v>
      </c>
      <c r="C24" s="92"/>
      <c r="D24" s="54">
        <f>SUM(D4:D23)</f>
        <v>25500</v>
      </c>
      <c r="E24" s="54">
        <f>SUM(E4:E23)</f>
        <v>12300</v>
      </c>
      <c r="G24" s="25"/>
      <c r="H24" s="25"/>
      <c r="I24" s="25"/>
    </row>
    <row r="25" spans="1:10">
      <c r="A25" s="61"/>
      <c r="B25" s="86"/>
      <c r="C25" s="93"/>
      <c r="D25" s="71"/>
      <c r="E25" s="71"/>
    </row>
    <row r="26" spans="1:10">
      <c r="A26" s="26" t="s">
        <v>83</v>
      </c>
      <c r="B26" s="62">
        <v>1</v>
      </c>
      <c r="C26" s="94" t="s">
        <v>393</v>
      </c>
      <c r="D26" s="64">
        <v>300</v>
      </c>
      <c r="E26" s="64">
        <v>300</v>
      </c>
    </row>
    <row r="27" spans="1:10">
      <c r="A27" s="26"/>
      <c r="B27" s="62">
        <v>2</v>
      </c>
      <c r="C27" s="94" t="s">
        <v>84</v>
      </c>
      <c r="D27" s="64">
        <v>10</v>
      </c>
      <c r="E27" s="64">
        <v>10</v>
      </c>
    </row>
    <row r="28" spans="1:10">
      <c r="A28" s="26"/>
      <c r="B28" s="62" t="s">
        <v>3</v>
      </c>
      <c r="C28" s="94"/>
      <c r="D28" s="64">
        <f>SUM(D26:D27)</f>
        <v>310</v>
      </c>
      <c r="E28" s="54">
        <f>SUM(E27,E26)</f>
        <v>310</v>
      </c>
    </row>
    <row r="29" spans="1:10">
      <c r="A29" s="61"/>
      <c r="B29" s="86"/>
      <c r="C29" s="93"/>
      <c r="D29" s="71"/>
      <c r="E29" s="71"/>
    </row>
    <row r="30" spans="1:10">
      <c r="A30" s="146" t="s">
        <v>85</v>
      </c>
      <c r="B30" s="27">
        <v>1</v>
      </c>
      <c r="C30" s="92" t="s">
        <v>394</v>
      </c>
      <c r="D30" s="54">
        <v>30</v>
      </c>
      <c r="E30" s="54">
        <v>0</v>
      </c>
    </row>
    <row r="31" spans="1:10">
      <c r="A31" s="26"/>
      <c r="B31" s="27">
        <v>2</v>
      </c>
      <c r="C31" s="92" t="s">
        <v>395</v>
      </c>
      <c r="D31" s="54">
        <v>800</v>
      </c>
      <c r="E31" s="54">
        <v>0</v>
      </c>
    </row>
    <row r="32" spans="1:10" s="124" customFormat="1">
      <c r="A32" s="26"/>
      <c r="B32" s="27">
        <v>3</v>
      </c>
      <c r="C32" s="92" t="s">
        <v>396</v>
      </c>
      <c r="D32" s="54">
        <v>1000</v>
      </c>
      <c r="E32" s="54">
        <v>0</v>
      </c>
    </row>
    <row r="33" spans="1:10" s="124" customFormat="1">
      <c r="A33" s="26"/>
      <c r="B33" s="27">
        <v>4</v>
      </c>
      <c r="C33" s="92" t="s">
        <v>397</v>
      </c>
      <c r="D33" s="54">
        <v>1800</v>
      </c>
      <c r="E33" s="54">
        <v>0</v>
      </c>
    </row>
    <row r="34" spans="1:10">
      <c r="A34" s="26"/>
      <c r="B34" s="27">
        <v>5</v>
      </c>
      <c r="C34" s="95" t="s">
        <v>398</v>
      </c>
      <c r="D34" s="54">
        <v>152</v>
      </c>
      <c r="E34" s="54">
        <v>0</v>
      </c>
      <c r="F34" s="31"/>
      <c r="G34" s="31"/>
      <c r="H34" s="31"/>
      <c r="I34" s="17"/>
    </row>
    <row r="35" spans="1:10">
      <c r="A35" s="26"/>
      <c r="B35" s="27">
        <v>6</v>
      </c>
      <c r="C35" s="95" t="s">
        <v>401</v>
      </c>
      <c r="D35" s="54">
        <v>60</v>
      </c>
      <c r="E35" s="54">
        <v>60</v>
      </c>
      <c r="F35" s="31"/>
      <c r="G35" s="31"/>
      <c r="H35" s="31"/>
      <c r="I35" s="32"/>
      <c r="J35" s="31"/>
    </row>
    <row r="36" spans="1:10" s="31" customFormat="1">
      <c r="A36" s="26"/>
      <c r="B36" s="27">
        <v>7</v>
      </c>
      <c r="C36" s="95" t="s">
        <v>400</v>
      </c>
      <c r="D36" s="54">
        <v>1000</v>
      </c>
      <c r="E36" s="54">
        <v>0</v>
      </c>
      <c r="H36" s="32"/>
      <c r="J36" s="17"/>
    </row>
    <row r="37" spans="1:10" s="31" customFormat="1">
      <c r="A37" s="26"/>
      <c r="B37" s="27">
        <v>8</v>
      </c>
      <c r="C37" s="95" t="s">
        <v>399</v>
      </c>
      <c r="D37" s="54">
        <v>40</v>
      </c>
      <c r="E37" s="54">
        <v>0</v>
      </c>
      <c r="H37" s="32"/>
      <c r="J37" s="32"/>
    </row>
    <row r="38" spans="1:10" s="132" customFormat="1">
      <c r="A38" s="26"/>
      <c r="B38" s="27" t="s">
        <v>3</v>
      </c>
      <c r="C38" s="92"/>
      <c r="D38" s="54">
        <f>SUM(D32:D35)</f>
        <v>3012</v>
      </c>
      <c r="E38" s="54">
        <f>SUM(E32:E35)</f>
        <v>60</v>
      </c>
      <c r="H38" s="52"/>
      <c r="J38" s="52"/>
    </row>
    <row r="39" spans="1:10" s="132" customFormat="1">
      <c r="A39" s="61"/>
      <c r="B39" s="86"/>
      <c r="C39" s="93"/>
      <c r="D39" s="71"/>
      <c r="E39" s="71"/>
      <c r="H39" s="52"/>
      <c r="J39" s="52"/>
    </row>
    <row r="40" spans="1:10" s="132" customFormat="1">
      <c r="A40" s="26" t="s">
        <v>87</v>
      </c>
      <c r="B40" s="27">
        <v>1</v>
      </c>
      <c r="C40" s="26" t="s">
        <v>189</v>
      </c>
      <c r="D40" s="54">
        <v>1000</v>
      </c>
      <c r="E40" s="54">
        <v>0</v>
      </c>
      <c r="H40" s="52"/>
      <c r="J40" s="52"/>
    </row>
    <row r="41" spans="1:10" s="132" customFormat="1">
      <c r="A41" s="26"/>
      <c r="B41" s="27"/>
      <c r="C41" s="26" t="s">
        <v>188</v>
      </c>
      <c r="D41" s="54">
        <v>19.46</v>
      </c>
      <c r="E41" s="54">
        <v>0</v>
      </c>
      <c r="H41" s="52"/>
      <c r="J41" s="52"/>
    </row>
    <row r="42" spans="1:10" s="132" customFormat="1">
      <c r="A42" s="26"/>
      <c r="B42" s="27"/>
      <c r="C42" s="26" t="s">
        <v>190</v>
      </c>
      <c r="D42" s="54">
        <v>1.02</v>
      </c>
      <c r="E42" s="54">
        <v>0</v>
      </c>
      <c r="H42" s="52"/>
      <c r="J42" s="52"/>
    </row>
    <row r="43" spans="1:10" s="132" customFormat="1">
      <c r="A43" s="26"/>
      <c r="B43" s="27"/>
      <c r="C43" s="26" t="s">
        <v>191</v>
      </c>
      <c r="D43" s="54">
        <v>25.6</v>
      </c>
      <c r="E43" s="54">
        <v>0</v>
      </c>
      <c r="H43" s="52"/>
      <c r="J43" s="52"/>
    </row>
    <row r="44" spans="1:10" s="132" customFormat="1">
      <c r="A44" s="26"/>
      <c r="B44" s="27"/>
      <c r="C44" s="26" t="s">
        <v>193</v>
      </c>
      <c r="D44" s="54">
        <v>5.95</v>
      </c>
      <c r="E44" s="54">
        <v>0</v>
      </c>
      <c r="H44" s="52"/>
      <c r="J44" s="52"/>
    </row>
    <row r="45" spans="1:10" s="132" customFormat="1">
      <c r="A45" s="26"/>
      <c r="B45" s="27"/>
      <c r="C45" s="26" t="s">
        <v>192</v>
      </c>
      <c r="D45" s="54">
        <v>9.6</v>
      </c>
      <c r="E45" s="54">
        <v>0</v>
      </c>
      <c r="H45" s="52"/>
      <c r="J45" s="52"/>
    </row>
    <row r="46" spans="1:10" s="132" customFormat="1">
      <c r="A46" s="26"/>
      <c r="B46" s="27"/>
      <c r="C46" s="26" t="s">
        <v>194</v>
      </c>
      <c r="D46" s="54">
        <v>42.62</v>
      </c>
      <c r="E46" s="54">
        <v>0</v>
      </c>
      <c r="H46" s="52"/>
      <c r="J46" s="52"/>
    </row>
    <row r="47" spans="1:10" s="132" customFormat="1">
      <c r="A47" s="26"/>
      <c r="B47" s="27"/>
      <c r="C47" s="26" t="s">
        <v>195</v>
      </c>
      <c r="D47" s="54">
        <v>18.43</v>
      </c>
      <c r="E47" s="54">
        <v>0</v>
      </c>
      <c r="H47" s="52"/>
      <c r="J47" s="52"/>
    </row>
    <row r="48" spans="1:10" s="132" customFormat="1">
      <c r="A48" s="26"/>
      <c r="B48" s="27"/>
      <c r="C48" s="26" t="s">
        <v>196</v>
      </c>
      <c r="D48" s="54">
        <v>12.48</v>
      </c>
      <c r="E48" s="54">
        <v>0</v>
      </c>
      <c r="H48" s="52"/>
      <c r="J48" s="52"/>
    </row>
    <row r="49" spans="1:10" s="132" customFormat="1">
      <c r="A49" s="26"/>
      <c r="B49" s="27"/>
      <c r="C49" s="26" t="s">
        <v>197</v>
      </c>
      <c r="D49" s="54">
        <v>1.28</v>
      </c>
      <c r="E49" s="54">
        <v>0</v>
      </c>
      <c r="H49" s="52"/>
      <c r="J49" s="52"/>
    </row>
    <row r="50" spans="1:10" s="132" customFormat="1">
      <c r="A50" s="26"/>
      <c r="B50" s="27"/>
      <c r="C50" s="26" t="s">
        <v>198</v>
      </c>
      <c r="D50" s="54">
        <v>0.38</v>
      </c>
      <c r="E50" s="54">
        <v>0</v>
      </c>
      <c r="H50" s="52"/>
      <c r="J50" s="52"/>
    </row>
    <row r="51" spans="1:10" s="132" customFormat="1">
      <c r="A51" s="26"/>
      <c r="B51" s="27"/>
      <c r="C51" s="26" t="s">
        <v>199</v>
      </c>
      <c r="D51" s="54">
        <v>98.56</v>
      </c>
      <c r="E51" s="54">
        <v>0</v>
      </c>
      <c r="H51" s="52"/>
      <c r="J51" s="52"/>
    </row>
    <row r="52" spans="1:10" s="132" customFormat="1">
      <c r="A52" s="26"/>
      <c r="B52" s="27"/>
      <c r="C52" s="26" t="s">
        <v>200</v>
      </c>
      <c r="D52" s="54">
        <v>27.78</v>
      </c>
      <c r="E52" s="54">
        <v>0</v>
      </c>
      <c r="H52" s="52"/>
      <c r="J52" s="52"/>
    </row>
    <row r="53" spans="1:10" s="132" customFormat="1">
      <c r="A53" s="26"/>
      <c r="B53" s="27"/>
      <c r="C53" s="26" t="s">
        <v>201</v>
      </c>
      <c r="D53" s="54">
        <v>37.119999999999997</v>
      </c>
      <c r="E53" s="54">
        <v>0</v>
      </c>
      <c r="H53" s="52"/>
      <c r="J53" s="52"/>
    </row>
    <row r="54" spans="1:10" s="132" customFormat="1">
      <c r="A54" s="26"/>
      <c r="B54" s="27"/>
      <c r="C54" s="26" t="s">
        <v>202</v>
      </c>
      <c r="D54" s="54">
        <v>0.06</v>
      </c>
      <c r="E54" s="54">
        <v>0</v>
      </c>
      <c r="H54" s="52"/>
      <c r="J54" s="52"/>
    </row>
    <row r="55" spans="1:10" s="132" customFormat="1">
      <c r="A55" s="26"/>
      <c r="B55" s="27"/>
      <c r="C55" s="26" t="s">
        <v>203</v>
      </c>
      <c r="D55" s="54">
        <v>42.3</v>
      </c>
      <c r="E55" s="54">
        <v>0</v>
      </c>
      <c r="H55" s="52"/>
      <c r="J55" s="52"/>
    </row>
    <row r="56" spans="1:10" s="132" customFormat="1">
      <c r="A56" s="26"/>
      <c r="B56" s="27"/>
      <c r="C56" s="26" t="s">
        <v>204</v>
      </c>
      <c r="D56" s="54">
        <v>101.12</v>
      </c>
      <c r="E56" s="54">
        <v>0</v>
      </c>
      <c r="H56" s="52"/>
      <c r="J56" s="52"/>
    </row>
    <row r="57" spans="1:10" s="132" customFormat="1">
      <c r="A57" s="26"/>
      <c r="B57" s="27"/>
      <c r="C57" s="26" t="s">
        <v>205</v>
      </c>
      <c r="D57" s="54">
        <v>32.380000000000003</v>
      </c>
      <c r="E57" s="54">
        <v>0</v>
      </c>
      <c r="H57" s="52"/>
      <c r="J57" s="52"/>
    </row>
    <row r="58" spans="1:10" s="132" customFormat="1">
      <c r="A58" s="26"/>
      <c r="B58" s="27"/>
      <c r="C58" s="26" t="s">
        <v>206</v>
      </c>
      <c r="D58" s="54">
        <v>72</v>
      </c>
      <c r="E58" s="54">
        <v>0</v>
      </c>
      <c r="H58" s="52"/>
      <c r="J58" s="52"/>
    </row>
    <row r="59" spans="1:10" s="132" customFormat="1">
      <c r="A59" s="26"/>
      <c r="B59" s="27"/>
      <c r="C59" s="26" t="s">
        <v>207</v>
      </c>
      <c r="D59" s="54">
        <v>80</v>
      </c>
      <c r="E59" s="54">
        <v>0</v>
      </c>
      <c r="H59" s="52"/>
      <c r="J59" s="52"/>
    </row>
    <row r="60" spans="1:10" s="132" customFormat="1">
      <c r="A60" s="26"/>
      <c r="B60" s="27"/>
      <c r="C60" s="26" t="s">
        <v>208</v>
      </c>
      <c r="D60" s="54">
        <v>38.4</v>
      </c>
      <c r="E60" s="54">
        <v>0</v>
      </c>
      <c r="H60" s="52"/>
      <c r="J60" s="52"/>
    </row>
    <row r="61" spans="1:10" s="132" customFormat="1">
      <c r="A61" s="26"/>
      <c r="B61" s="27"/>
      <c r="C61" s="26" t="s">
        <v>209</v>
      </c>
      <c r="D61" s="54">
        <v>41.6</v>
      </c>
      <c r="E61" s="54">
        <v>0</v>
      </c>
      <c r="H61" s="52"/>
      <c r="J61" s="52"/>
    </row>
    <row r="62" spans="1:10" s="31" customFormat="1">
      <c r="A62" s="26"/>
      <c r="B62" s="27"/>
      <c r="C62" s="26" t="s">
        <v>212</v>
      </c>
      <c r="D62" s="54">
        <v>34.56</v>
      </c>
      <c r="E62" s="54">
        <v>0</v>
      </c>
      <c r="H62" s="32"/>
      <c r="I62" s="32"/>
    </row>
    <row r="63" spans="1:10" s="31" customFormat="1">
      <c r="A63" s="26"/>
      <c r="B63" s="27"/>
      <c r="C63" s="26" t="s">
        <v>210</v>
      </c>
      <c r="D63" s="54">
        <v>38.4</v>
      </c>
      <c r="E63" s="54">
        <v>0</v>
      </c>
      <c r="I63" s="32"/>
    </row>
    <row r="64" spans="1:10" s="31" customFormat="1">
      <c r="A64" s="26"/>
      <c r="B64" s="27"/>
      <c r="C64" s="26" t="s">
        <v>211</v>
      </c>
      <c r="D64" s="54">
        <v>41.6</v>
      </c>
      <c r="E64" s="54">
        <v>0</v>
      </c>
      <c r="H64" s="32"/>
      <c r="I64" s="32"/>
    </row>
    <row r="65" spans="1:9" s="31" customFormat="1">
      <c r="A65" s="26"/>
      <c r="B65" s="27">
        <v>2</v>
      </c>
      <c r="C65" s="92" t="s">
        <v>93</v>
      </c>
      <c r="D65" s="54">
        <v>35.5</v>
      </c>
      <c r="E65" s="54">
        <v>35.5</v>
      </c>
      <c r="H65" s="32"/>
      <c r="I65" s="32"/>
    </row>
    <row r="66" spans="1:9" s="31" customFormat="1">
      <c r="A66" s="26"/>
      <c r="B66" s="27"/>
      <c r="C66" s="92" t="s">
        <v>94</v>
      </c>
      <c r="D66" s="54">
        <v>35.5</v>
      </c>
      <c r="E66" s="54">
        <v>35.5</v>
      </c>
      <c r="I66" s="32"/>
    </row>
    <row r="67" spans="1:9" s="31" customFormat="1">
      <c r="A67" s="26"/>
      <c r="B67" s="27"/>
      <c r="C67" s="92" t="s">
        <v>88</v>
      </c>
      <c r="D67" s="54">
        <v>25.5</v>
      </c>
      <c r="E67" s="54">
        <v>25.05</v>
      </c>
      <c r="H67" s="32"/>
      <c r="I67" s="32"/>
    </row>
    <row r="68" spans="1:9" s="31" customFormat="1">
      <c r="A68" s="26"/>
      <c r="B68" s="27"/>
      <c r="C68" s="92" t="s">
        <v>89</v>
      </c>
      <c r="D68" s="54">
        <v>10</v>
      </c>
      <c r="E68" s="54">
        <v>10</v>
      </c>
      <c r="H68" s="32"/>
      <c r="I68" s="32"/>
    </row>
    <row r="69" spans="1:9" s="31" customFormat="1">
      <c r="A69" s="26"/>
      <c r="B69" s="27">
        <v>3</v>
      </c>
      <c r="C69" s="92" t="s">
        <v>95</v>
      </c>
      <c r="D69" s="54">
        <v>2188.7199999999998</v>
      </c>
      <c r="E69" s="54">
        <v>0</v>
      </c>
      <c r="H69" s="32"/>
      <c r="I69" s="32"/>
    </row>
    <row r="70" spans="1:9" s="31" customFormat="1">
      <c r="A70" s="26"/>
      <c r="B70" s="27"/>
      <c r="C70" s="92" t="s">
        <v>96</v>
      </c>
      <c r="D70" s="54">
        <v>1788.72</v>
      </c>
      <c r="E70" s="54">
        <v>0</v>
      </c>
      <c r="H70" s="32"/>
      <c r="I70" s="32"/>
    </row>
    <row r="71" spans="1:9" s="31" customFormat="1">
      <c r="A71" s="26"/>
      <c r="B71" s="27"/>
      <c r="C71" s="92" t="s">
        <v>97</v>
      </c>
      <c r="D71" s="54">
        <v>400</v>
      </c>
      <c r="E71" s="54">
        <v>0</v>
      </c>
      <c r="I71" s="32"/>
    </row>
    <row r="72" spans="1:9" s="31" customFormat="1">
      <c r="A72" s="26"/>
      <c r="B72" s="27">
        <v>4</v>
      </c>
      <c r="C72" s="92" t="s">
        <v>90</v>
      </c>
      <c r="D72" s="54">
        <v>435.5</v>
      </c>
      <c r="E72" s="54">
        <v>0</v>
      </c>
      <c r="I72" s="32"/>
    </row>
    <row r="73" spans="1:9" s="31" customFormat="1">
      <c r="A73" s="26"/>
      <c r="B73" s="27"/>
      <c r="C73" s="92" t="s">
        <v>94</v>
      </c>
      <c r="D73" s="54">
        <v>35.5</v>
      </c>
      <c r="E73" s="54">
        <v>0</v>
      </c>
      <c r="I73" s="32"/>
    </row>
    <row r="74" spans="1:9" s="31" customFormat="1">
      <c r="A74" s="26"/>
      <c r="B74" s="27"/>
      <c r="C74" s="92" t="s">
        <v>88</v>
      </c>
      <c r="D74" s="54">
        <v>25.5</v>
      </c>
      <c r="E74" s="54">
        <v>0</v>
      </c>
      <c r="I74" s="32"/>
    </row>
    <row r="75" spans="1:9" s="31" customFormat="1">
      <c r="A75" s="26"/>
      <c r="B75" s="27"/>
      <c r="C75" s="92" t="s">
        <v>89</v>
      </c>
      <c r="D75" s="54">
        <v>10</v>
      </c>
      <c r="E75" s="54">
        <v>0</v>
      </c>
      <c r="I75" s="32"/>
    </row>
    <row r="76" spans="1:9" s="31" customFormat="1">
      <c r="A76" s="26"/>
      <c r="B76" s="27"/>
      <c r="C76" s="92" t="s">
        <v>92</v>
      </c>
      <c r="D76" s="54">
        <v>400</v>
      </c>
      <c r="E76" s="54">
        <v>0</v>
      </c>
      <c r="I76" s="32"/>
    </row>
    <row r="77" spans="1:9" s="31" customFormat="1">
      <c r="A77" s="26"/>
      <c r="B77" s="27" t="s">
        <v>3</v>
      </c>
      <c r="C77" s="92"/>
      <c r="D77" s="54">
        <f>SUM(D40,D65,D69,D72)</f>
        <v>3659.72</v>
      </c>
      <c r="E77" s="54">
        <f>SUM(E40,E65,E69,E72)</f>
        <v>35.5</v>
      </c>
      <c r="I77" s="32"/>
    </row>
    <row r="78" spans="1:9" s="31" customFormat="1">
      <c r="A78" s="61"/>
      <c r="B78" s="86"/>
      <c r="C78" s="93"/>
      <c r="D78" s="71"/>
      <c r="E78" s="71"/>
      <c r="I78" s="32"/>
    </row>
    <row r="79" spans="1:9" s="31" customFormat="1">
      <c r="A79" s="141" t="s">
        <v>98</v>
      </c>
      <c r="B79" s="80">
        <v>1</v>
      </c>
      <c r="C79" s="96" t="s">
        <v>408</v>
      </c>
      <c r="D79" s="102">
        <v>5400</v>
      </c>
      <c r="E79" s="102">
        <v>0</v>
      </c>
      <c r="I79" s="32"/>
    </row>
    <row r="80" spans="1:9" s="31" customFormat="1">
      <c r="A80" s="141"/>
      <c r="B80" s="80"/>
      <c r="C80" s="96" t="s">
        <v>411</v>
      </c>
      <c r="D80" s="102"/>
      <c r="E80" s="102"/>
      <c r="I80" s="32"/>
    </row>
    <row r="81" spans="1:10" s="31" customFormat="1">
      <c r="A81" s="141"/>
      <c r="B81" s="80">
        <v>2</v>
      </c>
      <c r="C81" s="96" t="s">
        <v>409</v>
      </c>
      <c r="D81" s="102">
        <v>800</v>
      </c>
      <c r="E81" s="102">
        <v>800</v>
      </c>
      <c r="I81" s="32"/>
    </row>
    <row r="82" spans="1:10" s="31" customFormat="1">
      <c r="A82" s="141"/>
      <c r="B82" s="80"/>
      <c r="C82" s="96" t="s">
        <v>412</v>
      </c>
      <c r="D82" s="102"/>
      <c r="E82" s="102"/>
      <c r="I82" s="32"/>
    </row>
    <row r="83" spans="1:10" s="31" customFormat="1">
      <c r="A83" s="141"/>
      <c r="B83" s="80">
        <v>3</v>
      </c>
      <c r="C83" s="96" t="s">
        <v>410</v>
      </c>
      <c r="D83" s="102">
        <v>500</v>
      </c>
      <c r="E83" s="102">
        <v>0</v>
      </c>
      <c r="I83" s="32"/>
    </row>
    <row r="84" spans="1:10" s="31" customFormat="1">
      <c r="A84" s="141"/>
      <c r="B84" s="80"/>
      <c r="C84" s="96" t="s">
        <v>413</v>
      </c>
      <c r="D84" s="102"/>
      <c r="E84" s="102"/>
      <c r="I84" s="32"/>
    </row>
    <row r="85" spans="1:10" s="31" customFormat="1">
      <c r="A85" s="141"/>
      <c r="B85" s="80">
        <v>4</v>
      </c>
      <c r="C85" s="96" t="s">
        <v>99</v>
      </c>
      <c r="D85" s="102">
        <v>200</v>
      </c>
      <c r="E85" s="102">
        <v>0</v>
      </c>
      <c r="I85" s="32"/>
    </row>
    <row r="86" spans="1:10" s="31" customFormat="1">
      <c r="A86" s="141"/>
      <c r="B86" s="80"/>
      <c r="C86" s="96" t="s">
        <v>414</v>
      </c>
      <c r="D86" s="102"/>
      <c r="E86" s="102"/>
      <c r="I86" s="32"/>
    </row>
    <row r="87" spans="1:10" s="31" customFormat="1">
      <c r="A87" s="141"/>
      <c r="B87" s="80">
        <v>5</v>
      </c>
      <c r="C87" s="96" t="s">
        <v>91</v>
      </c>
      <c r="D87" s="102">
        <v>60</v>
      </c>
      <c r="E87" s="102">
        <v>50</v>
      </c>
      <c r="I87" s="32"/>
    </row>
    <row r="88" spans="1:10" s="31" customFormat="1">
      <c r="A88" s="141"/>
      <c r="B88" s="80"/>
      <c r="C88" s="96" t="s">
        <v>530</v>
      </c>
      <c r="D88" s="102"/>
      <c r="E88" s="102"/>
      <c r="I88" s="32"/>
    </row>
    <row r="89" spans="1:10" s="31" customFormat="1">
      <c r="A89" s="141"/>
      <c r="B89" s="80">
        <v>6</v>
      </c>
      <c r="C89" s="96" t="s">
        <v>12</v>
      </c>
      <c r="D89" s="102">
        <v>0</v>
      </c>
      <c r="E89" s="102">
        <v>10</v>
      </c>
      <c r="I89" s="32"/>
    </row>
    <row r="90" spans="1:10" s="31" customFormat="1">
      <c r="A90" s="141"/>
      <c r="B90" s="80"/>
      <c r="C90" s="96" t="s">
        <v>415</v>
      </c>
      <c r="D90" s="102"/>
      <c r="E90" s="102"/>
      <c r="I90" s="32"/>
    </row>
    <row r="91" spans="1:10" s="127" customFormat="1">
      <c r="A91" s="141"/>
      <c r="B91" s="82" t="s">
        <v>3</v>
      </c>
      <c r="C91" s="96"/>
      <c r="D91" s="102">
        <f>SUM(D79:D89)</f>
        <v>6960</v>
      </c>
      <c r="E91" s="54">
        <f>SUM(E79:E89)</f>
        <v>860</v>
      </c>
      <c r="I91" s="52"/>
    </row>
    <row r="92" spans="1:10" ht="12.75" customHeight="1">
      <c r="A92" s="61"/>
      <c r="B92" s="86"/>
      <c r="C92" s="93"/>
      <c r="D92" s="71"/>
      <c r="E92" s="71"/>
      <c r="G92" s="31"/>
      <c r="H92" s="31"/>
      <c r="I92" s="31"/>
      <c r="J92" s="32"/>
    </row>
    <row r="93" spans="1:10">
      <c r="A93" s="26" t="s">
        <v>421</v>
      </c>
      <c r="B93" s="27">
        <v>1</v>
      </c>
      <c r="C93" s="92" t="s">
        <v>417</v>
      </c>
      <c r="D93" s="54">
        <v>350</v>
      </c>
      <c r="E93" s="54">
        <v>0</v>
      </c>
      <c r="G93" s="34"/>
      <c r="H93" s="31"/>
      <c r="I93" s="32"/>
      <c r="J93" s="31"/>
    </row>
    <row r="94" spans="1:10">
      <c r="A94" s="26"/>
      <c r="B94" s="27">
        <v>2</v>
      </c>
      <c r="C94" s="92" t="s">
        <v>418</v>
      </c>
      <c r="D94" s="54">
        <v>100</v>
      </c>
      <c r="E94" s="54">
        <v>100</v>
      </c>
      <c r="G94" s="34"/>
      <c r="H94" s="31"/>
      <c r="I94" s="32"/>
      <c r="J94" s="31"/>
    </row>
    <row r="95" spans="1:10">
      <c r="A95" s="26"/>
      <c r="B95" s="27">
        <v>3</v>
      </c>
      <c r="C95" s="92" t="s">
        <v>419</v>
      </c>
      <c r="D95" s="54">
        <v>86.68</v>
      </c>
      <c r="E95" s="54">
        <v>86.68</v>
      </c>
      <c r="G95" s="34"/>
      <c r="H95" s="31"/>
      <c r="I95" s="31"/>
      <c r="J95" s="32"/>
    </row>
    <row r="96" spans="1:10">
      <c r="A96" s="26"/>
      <c r="B96" s="27">
        <v>4</v>
      </c>
      <c r="C96" s="92" t="s">
        <v>431</v>
      </c>
      <c r="D96" s="54">
        <v>509.7</v>
      </c>
      <c r="E96" s="54">
        <v>0</v>
      </c>
      <c r="G96" s="32"/>
      <c r="H96" s="31"/>
      <c r="I96" s="32"/>
      <c r="J96" s="31"/>
    </row>
    <row r="97" spans="1:10">
      <c r="A97" s="26"/>
      <c r="B97" s="27">
        <v>5</v>
      </c>
      <c r="C97" s="92" t="s">
        <v>420</v>
      </c>
      <c r="D97" s="54">
        <v>120</v>
      </c>
      <c r="E97" s="54">
        <v>120</v>
      </c>
      <c r="G97" s="35"/>
      <c r="H97" s="31"/>
      <c r="I97" s="32"/>
      <c r="J97" s="31"/>
    </row>
    <row r="98" spans="1:10">
      <c r="A98" s="26"/>
      <c r="B98" s="27">
        <v>6</v>
      </c>
      <c r="C98" s="92" t="s">
        <v>416</v>
      </c>
      <c r="D98" s="54">
        <v>4995</v>
      </c>
      <c r="E98" s="54">
        <v>0</v>
      </c>
      <c r="G98" s="32"/>
      <c r="H98" s="31"/>
      <c r="I98" s="32"/>
      <c r="J98" s="31"/>
    </row>
    <row r="99" spans="1:10">
      <c r="A99" s="26"/>
      <c r="B99" s="27">
        <v>7</v>
      </c>
      <c r="C99" s="92" t="s">
        <v>422</v>
      </c>
      <c r="D99" s="54">
        <v>444.72</v>
      </c>
      <c r="E99" s="54">
        <v>0</v>
      </c>
      <c r="G99" s="31"/>
      <c r="H99" s="31"/>
      <c r="I99" s="32"/>
      <c r="J99" s="31"/>
    </row>
    <row r="100" spans="1:10">
      <c r="A100" s="26"/>
      <c r="B100" s="27">
        <v>8</v>
      </c>
      <c r="C100" s="92" t="s">
        <v>423</v>
      </c>
      <c r="D100" s="54">
        <v>420</v>
      </c>
      <c r="E100" s="54">
        <v>0</v>
      </c>
      <c r="G100" s="36"/>
      <c r="H100" s="31"/>
      <c r="I100" s="31"/>
      <c r="J100" s="31"/>
    </row>
    <row r="101" spans="1:10">
      <c r="A101" s="26"/>
      <c r="B101" s="27">
        <v>9</v>
      </c>
      <c r="C101" s="92" t="s">
        <v>424</v>
      </c>
      <c r="D101" s="54">
        <v>436.8</v>
      </c>
      <c r="E101" s="54">
        <v>0</v>
      </c>
      <c r="G101" s="36"/>
      <c r="H101" s="31"/>
      <c r="I101" s="31"/>
      <c r="J101" s="31"/>
    </row>
    <row r="102" spans="1:10">
      <c r="A102" s="26"/>
      <c r="B102" s="27">
        <v>10</v>
      </c>
      <c r="C102" s="92" t="s">
        <v>425</v>
      </c>
      <c r="D102" s="54">
        <v>100</v>
      </c>
      <c r="E102" s="54">
        <v>100</v>
      </c>
      <c r="G102" s="36"/>
      <c r="H102" s="31"/>
      <c r="I102" s="31"/>
      <c r="J102" s="32"/>
    </row>
    <row r="103" spans="1:10">
      <c r="A103" s="26"/>
      <c r="B103" s="27">
        <v>11</v>
      </c>
      <c r="C103" s="92" t="s">
        <v>430</v>
      </c>
      <c r="D103" s="54">
        <v>120</v>
      </c>
      <c r="E103" s="54">
        <v>0</v>
      </c>
      <c r="G103" s="33"/>
    </row>
    <row r="104" spans="1:10">
      <c r="A104" s="26"/>
      <c r="B104" s="27">
        <v>12</v>
      </c>
      <c r="C104" s="92" t="s">
        <v>429</v>
      </c>
      <c r="D104" s="54">
        <v>268.8</v>
      </c>
      <c r="E104" s="54">
        <v>0</v>
      </c>
      <c r="G104" s="34"/>
    </row>
    <row r="105" spans="1:10">
      <c r="A105" s="26"/>
      <c r="B105" s="27">
        <v>13</v>
      </c>
      <c r="C105" s="92" t="s">
        <v>428</v>
      </c>
      <c r="D105" s="54">
        <v>2000</v>
      </c>
      <c r="E105" s="54">
        <v>0</v>
      </c>
      <c r="G105" s="32"/>
    </row>
    <row r="106" spans="1:10">
      <c r="A106" s="26"/>
      <c r="B106" s="27">
        <v>14</v>
      </c>
      <c r="C106" s="92" t="s">
        <v>427</v>
      </c>
      <c r="D106" s="54">
        <v>190</v>
      </c>
      <c r="E106" s="54">
        <v>190</v>
      </c>
    </row>
    <row r="107" spans="1:10">
      <c r="A107" s="26"/>
      <c r="B107" s="27">
        <v>15</v>
      </c>
      <c r="C107" s="92" t="s">
        <v>426</v>
      </c>
      <c r="D107" s="76">
        <v>69.95</v>
      </c>
      <c r="E107" s="76">
        <v>69.95</v>
      </c>
    </row>
    <row r="108" spans="1:10">
      <c r="A108" s="26"/>
      <c r="B108" s="27" t="s">
        <v>3</v>
      </c>
      <c r="C108" s="92"/>
      <c r="D108" s="54">
        <f>SUM(D93:D107)</f>
        <v>10211.650000000001</v>
      </c>
      <c r="E108" s="54">
        <f>SUM(E93:E107)</f>
        <v>666.63000000000011</v>
      </c>
    </row>
    <row r="109" spans="1:10">
      <c r="A109" s="61"/>
      <c r="B109" s="86"/>
      <c r="C109" s="93"/>
      <c r="D109" s="71"/>
      <c r="E109" s="71"/>
    </row>
    <row r="110" spans="1:10">
      <c r="A110" s="146" t="s">
        <v>100</v>
      </c>
      <c r="B110" s="27">
        <v>1</v>
      </c>
      <c r="C110" s="92" t="s">
        <v>101</v>
      </c>
      <c r="D110" s="54"/>
      <c r="E110" s="54"/>
    </row>
    <row r="111" spans="1:10">
      <c r="A111" s="26"/>
      <c r="B111" s="27"/>
      <c r="C111" s="92" t="s">
        <v>102</v>
      </c>
      <c r="D111" s="54">
        <v>350</v>
      </c>
      <c r="E111" s="54">
        <v>350</v>
      </c>
    </row>
    <row r="112" spans="1:10" s="117" customFormat="1">
      <c r="A112" s="26"/>
      <c r="B112" s="27">
        <v>2</v>
      </c>
      <c r="C112" s="92" t="s">
        <v>103</v>
      </c>
      <c r="D112" s="54"/>
      <c r="E112" s="54"/>
    </row>
    <row r="113" spans="1:5" s="117" customFormat="1">
      <c r="A113" s="26"/>
      <c r="B113" s="27"/>
      <c r="C113" s="92" t="s">
        <v>104</v>
      </c>
      <c r="D113" s="54">
        <v>100</v>
      </c>
      <c r="E113" s="54">
        <v>10</v>
      </c>
    </row>
    <row r="114" spans="1:5" s="117" customFormat="1">
      <c r="A114" s="26"/>
      <c r="B114" s="27"/>
      <c r="C114" s="92" t="s">
        <v>105</v>
      </c>
      <c r="D114" s="54">
        <v>50</v>
      </c>
      <c r="E114" s="54">
        <v>50</v>
      </c>
    </row>
    <row r="115" spans="1:5" s="117" customFormat="1">
      <c r="A115" s="26"/>
      <c r="B115" s="27">
        <v>3</v>
      </c>
      <c r="C115" s="92" t="s">
        <v>106</v>
      </c>
      <c r="D115" s="54"/>
      <c r="E115" s="54"/>
    </row>
    <row r="116" spans="1:5" s="117" customFormat="1">
      <c r="A116" s="26"/>
      <c r="B116" s="27"/>
      <c r="C116" s="92" t="s">
        <v>432</v>
      </c>
      <c r="D116" s="54">
        <v>200</v>
      </c>
      <c r="E116" s="54">
        <v>200</v>
      </c>
    </row>
    <row r="117" spans="1:5" s="117" customFormat="1">
      <c r="A117" s="26"/>
      <c r="B117" s="27"/>
      <c r="C117" s="92" t="s">
        <v>107</v>
      </c>
      <c r="D117" s="54">
        <v>120</v>
      </c>
      <c r="E117" s="54">
        <v>120</v>
      </c>
    </row>
    <row r="118" spans="1:5" s="117" customFormat="1">
      <c r="A118" s="26"/>
      <c r="B118" s="27">
        <v>4</v>
      </c>
      <c r="C118" s="92" t="s">
        <v>108</v>
      </c>
      <c r="D118" s="54"/>
      <c r="E118" s="54"/>
    </row>
    <row r="119" spans="1:5" s="117" customFormat="1">
      <c r="A119" s="26"/>
      <c r="B119" s="27"/>
      <c r="C119" s="92" t="s">
        <v>109</v>
      </c>
      <c r="D119" s="54">
        <v>100</v>
      </c>
      <c r="E119" s="54">
        <v>100</v>
      </c>
    </row>
    <row r="120" spans="1:5" ht="14.25" customHeight="1">
      <c r="A120" s="26"/>
      <c r="B120" s="27"/>
      <c r="C120" s="92" t="s">
        <v>110</v>
      </c>
      <c r="D120" s="54">
        <v>1000</v>
      </c>
      <c r="E120" s="54">
        <v>0</v>
      </c>
    </row>
    <row r="121" spans="1:5">
      <c r="A121" s="26"/>
      <c r="B121" s="27"/>
      <c r="C121" s="92" t="s">
        <v>111</v>
      </c>
      <c r="D121" s="54">
        <v>50</v>
      </c>
      <c r="E121" s="54">
        <v>50</v>
      </c>
    </row>
    <row r="122" spans="1:5">
      <c r="A122" s="26"/>
      <c r="B122" s="27" t="s">
        <v>3</v>
      </c>
      <c r="C122" s="92"/>
      <c r="D122" s="54">
        <f>SUM(D121,D120,D119,D117,D116,D114,D113,D111)</f>
        <v>1970</v>
      </c>
      <c r="E122" s="54">
        <f>SUM(E110:E121)</f>
        <v>880</v>
      </c>
    </row>
    <row r="123" spans="1:5">
      <c r="A123" s="61"/>
      <c r="B123" s="86"/>
      <c r="C123" s="93"/>
      <c r="D123" s="71"/>
      <c r="E123" s="71"/>
    </row>
    <row r="124" spans="1:5" s="128" customFormat="1">
      <c r="A124" s="65" t="s">
        <v>433</v>
      </c>
      <c r="B124" s="87">
        <v>1</v>
      </c>
      <c r="C124" s="97" t="s">
        <v>434</v>
      </c>
      <c r="D124" s="72">
        <v>300</v>
      </c>
      <c r="E124" s="72">
        <v>320</v>
      </c>
    </row>
    <row r="125" spans="1:5" s="128" customFormat="1">
      <c r="A125" s="26"/>
      <c r="B125" s="27">
        <v>2</v>
      </c>
      <c r="C125" s="92" t="s">
        <v>435</v>
      </c>
      <c r="D125" s="54">
        <v>100</v>
      </c>
      <c r="E125" s="54">
        <v>0</v>
      </c>
    </row>
    <row r="126" spans="1:5" s="128" customFormat="1">
      <c r="A126" s="26"/>
      <c r="B126" s="27">
        <v>3</v>
      </c>
      <c r="C126" s="92" t="s">
        <v>436</v>
      </c>
      <c r="D126" s="54">
        <v>1600</v>
      </c>
      <c r="E126" s="54">
        <v>0</v>
      </c>
    </row>
    <row r="127" spans="1:5" s="128" customFormat="1">
      <c r="A127" s="26"/>
      <c r="B127" s="27">
        <v>4</v>
      </c>
      <c r="C127" s="92" t="s">
        <v>437</v>
      </c>
      <c r="D127" s="54">
        <v>340</v>
      </c>
      <c r="E127" s="54">
        <v>340</v>
      </c>
    </row>
    <row r="128" spans="1:5" s="128" customFormat="1">
      <c r="A128" s="26"/>
      <c r="B128" s="27">
        <v>5</v>
      </c>
      <c r="C128" s="92" t="s">
        <v>438</v>
      </c>
      <c r="D128" s="54">
        <v>110.08</v>
      </c>
      <c r="E128" s="54">
        <v>110.08</v>
      </c>
    </row>
    <row r="129" spans="1:5" s="128" customFormat="1">
      <c r="A129" s="26"/>
      <c r="B129" s="27" t="s">
        <v>3</v>
      </c>
      <c r="C129" s="92"/>
      <c r="D129" s="54">
        <f>SUM(D124:D128)</f>
        <v>2450.08</v>
      </c>
      <c r="E129" s="54">
        <f>SUM(E124:E128)</f>
        <v>770.08</v>
      </c>
    </row>
    <row r="130" spans="1:5" s="128" customFormat="1">
      <c r="A130" s="61"/>
      <c r="B130" s="86"/>
      <c r="C130" s="93"/>
      <c r="D130" s="71"/>
      <c r="E130" s="71"/>
    </row>
    <row r="131" spans="1:5" s="128" customFormat="1">
      <c r="A131" s="26" t="s">
        <v>112</v>
      </c>
      <c r="B131" s="27">
        <v>1</v>
      </c>
      <c r="C131" s="92" t="s">
        <v>439</v>
      </c>
      <c r="D131" s="54">
        <v>150</v>
      </c>
      <c r="E131" s="54">
        <v>155.9</v>
      </c>
    </row>
    <row r="132" spans="1:5" s="128" customFormat="1">
      <c r="A132" s="26"/>
      <c r="B132" s="27">
        <v>2</v>
      </c>
      <c r="C132" s="92" t="s">
        <v>243</v>
      </c>
      <c r="D132" s="54">
        <v>10</v>
      </c>
      <c r="E132" s="54">
        <v>10</v>
      </c>
    </row>
    <row r="133" spans="1:5" s="128" customFormat="1">
      <c r="A133" s="26"/>
      <c r="B133" s="27">
        <v>3</v>
      </c>
      <c r="C133" s="92" t="s">
        <v>440</v>
      </c>
      <c r="D133" s="54">
        <v>120</v>
      </c>
      <c r="E133" s="54">
        <v>0</v>
      </c>
    </row>
    <row r="134" spans="1:5" s="128" customFormat="1">
      <c r="A134" s="26"/>
      <c r="B134" s="27" t="s">
        <v>3</v>
      </c>
      <c r="C134" s="92"/>
      <c r="D134" s="54">
        <f>SUM(D131:D133)</f>
        <v>280</v>
      </c>
      <c r="E134" s="54">
        <f>SUM(E131:E133)</f>
        <v>165.9</v>
      </c>
    </row>
    <row r="135" spans="1:5" s="128" customFormat="1">
      <c r="A135" s="61"/>
      <c r="B135" s="86"/>
      <c r="C135" s="93"/>
      <c r="D135" s="71"/>
      <c r="E135" s="71"/>
    </row>
    <row r="136" spans="1:5">
      <c r="A136" s="26" t="s">
        <v>113</v>
      </c>
      <c r="B136" s="27">
        <v>1</v>
      </c>
      <c r="C136" s="92" t="s">
        <v>441</v>
      </c>
      <c r="D136" s="54">
        <v>200</v>
      </c>
      <c r="E136" s="54">
        <v>0</v>
      </c>
    </row>
    <row r="137" spans="1:5">
      <c r="A137" s="26"/>
      <c r="B137" s="27">
        <v>2</v>
      </c>
      <c r="C137" s="92" t="s">
        <v>444</v>
      </c>
      <c r="D137" s="54">
        <v>300</v>
      </c>
      <c r="E137" s="54">
        <v>10</v>
      </c>
    </row>
    <row r="138" spans="1:5">
      <c r="A138" s="26"/>
      <c r="B138" s="27">
        <v>3</v>
      </c>
      <c r="C138" s="92" t="s">
        <v>442</v>
      </c>
      <c r="D138" s="54">
        <v>600</v>
      </c>
      <c r="E138" s="54">
        <v>0</v>
      </c>
    </row>
    <row r="139" spans="1:5">
      <c r="A139" s="26"/>
      <c r="B139" s="27">
        <v>4</v>
      </c>
      <c r="C139" s="92" t="s">
        <v>443</v>
      </c>
      <c r="D139" s="54">
        <v>150</v>
      </c>
      <c r="E139" s="54">
        <v>0</v>
      </c>
    </row>
    <row r="140" spans="1:5">
      <c r="A140" s="26"/>
      <c r="B140" s="27">
        <v>5</v>
      </c>
      <c r="C140" s="92" t="s">
        <v>445</v>
      </c>
      <c r="D140" s="54">
        <v>50</v>
      </c>
      <c r="E140" s="54">
        <v>50</v>
      </c>
    </row>
    <row r="141" spans="1:5">
      <c r="A141" s="26"/>
      <c r="B141" s="27" t="s">
        <v>3</v>
      </c>
      <c r="C141" s="92"/>
      <c r="D141" s="54">
        <f>SUM(D137:D140,D136)</f>
        <v>1300</v>
      </c>
      <c r="E141" s="54">
        <f>SUM(E136:E140)</f>
        <v>60</v>
      </c>
    </row>
    <row r="142" spans="1:5">
      <c r="A142" s="61"/>
      <c r="B142" s="86"/>
      <c r="C142" s="93"/>
      <c r="D142" s="71"/>
      <c r="E142" s="71"/>
    </row>
    <row r="143" spans="1:5">
      <c r="A143" s="26" t="s">
        <v>114</v>
      </c>
      <c r="B143" s="27">
        <v>1</v>
      </c>
      <c r="C143" s="92" t="s">
        <v>446</v>
      </c>
      <c r="D143" s="54">
        <v>200</v>
      </c>
      <c r="E143" s="54">
        <v>200</v>
      </c>
    </row>
    <row r="144" spans="1:5">
      <c r="A144" s="26"/>
      <c r="B144" s="27">
        <v>2</v>
      </c>
      <c r="C144" s="92" t="s">
        <v>447</v>
      </c>
      <c r="D144" s="54">
        <v>40</v>
      </c>
      <c r="E144" s="54">
        <v>40</v>
      </c>
    </row>
    <row r="145" spans="1:11">
      <c r="A145" s="26"/>
      <c r="B145" s="27">
        <v>3</v>
      </c>
      <c r="C145" s="92" t="s">
        <v>448</v>
      </c>
      <c r="D145" s="54">
        <v>300</v>
      </c>
      <c r="E145" s="54">
        <v>300</v>
      </c>
    </row>
    <row r="146" spans="1:11">
      <c r="A146" s="26"/>
      <c r="B146" s="27">
        <v>4</v>
      </c>
      <c r="C146" s="92" t="s">
        <v>449</v>
      </c>
      <c r="D146" s="54">
        <v>20</v>
      </c>
      <c r="E146" s="54">
        <v>20</v>
      </c>
    </row>
    <row r="147" spans="1:11">
      <c r="A147" s="26"/>
      <c r="B147" s="27">
        <v>5</v>
      </c>
      <c r="C147" s="92" t="s">
        <v>450</v>
      </c>
      <c r="D147" s="54">
        <v>49.75</v>
      </c>
      <c r="E147" s="54">
        <v>0</v>
      </c>
    </row>
    <row r="148" spans="1:11">
      <c r="A148" s="26"/>
      <c r="B148" s="27">
        <v>6</v>
      </c>
      <c r="C148" s="92" t="s">
        <v>451</v>
      </c>
      <c r="D148" s="54">
        <v>86</v>
      </c>
      <c r="E148" s="54">
        <v>0</v>
      </c>
    </row>
    <row r="149" spans="1:11">
      <c r="A149" s="26"/>
      <c r="B149" s="27">
        <v>7</v>
      </c>
      <c r="C149" s="92" t="s">
        <v>452</v>
      </c>
      <c r="D149" s="54">
        <v>1000</v>
      </c>
      <c r="E149" s="54">
        <v>1000</v>
      </c>
    </row>
    <row r="150" spans="1:11">
      <c r="A150" s="26"/>
      <c r="B150" s="27">
        <v>8</v>
      </c>
      <c r="C150" s="92" t="s">
        <v>453</v>
      </c>
      <c r="D150" s="54">
        <v>601.99</v>
      </c>
      <c r="E150" s="54">
        <v>0</v>
      </c>
    </row>
    <row r="151" spans="1:11">
      <c r="A151" s="26"/>
      <c r="B151" s="27">
        <v>9</v>
      </c>
      <c r="C151" s="92" t="s">
        <v>454</v>
      </c>
      <c r="D151" s="54">
        <v>5275</v>
      </c>
      <c r="E151" s="54">
        <v>0</v>
      </c>
    </row>
    <row r="152" spans="1:11" s="38" customFormat="1">
      <c r="A152" s="26"/>
      <c r="B152" s="27" t="s">
        <v>3</v>
      </c>
      <c r="C152" s="92"/>
      <c r="D152" s="54">
        <f>SUM(D143:D151)</f>
        <v>7572.74</v>
      </c>
      <c r="E152" s="54">
        <f>SUM(E143:E151)</f>
        <v>1560</v>
      </c>
    </row>
    <row r="153" spans="1:11">
      <c r="A153" s="61"/>
      <c r="B153" s="86"/>
      <c r="C153" s="93"/>
      <c r="D153" s="71"/>
      <c r="E153" s="71"/>
      <c r="F153" s="43"/>
      <c r="G153" s="190"/>
      <c r="H153" s="190"/>
      <c r="I153" s="190"/>
      <c r="J153" s="190"/>
      <c r="K153" s="44"/>
    </row>
    <row r="154" spans="1:11">
      <c r="A154" s="142" t="s">
        <v>455</v>
      </c>
      <c r="B154" s="27">
        <v>1</v>
      </c>
      <c r="C154" s="92" t="s">
        <v>456</v>
      </c>
      <c r="D154" s="54">
        <v>800</v>
      </c>
      <c r="E154" s="54">
        <v>800</v>
      </c>
      <c r="F154" s="45"/>
      <c r="G154" s="188"/>
      <c r="H154" s="188"/>
      <c r="I154" s="188"/>
      <c r="J154" s="188"/>
      <c r="K154" s="44"/>
    </row>
    <row r="155" spans="1:11">
      <c r="A155" s="26"/>
      <c r="B155" s="27">
        <v>2</v>
      </c>
      <c r="C155" s="92" t="s">
        <v>457</v>
      </c>
      <c r="D155" s="54">
        <v>4000</v>
      </c>
      <c r="E155" s="54">
        <v>2000</v>
      </c>
      <c r="F155" s="45"/>
      <c r="G155" s="188"/>
      <c r="H155" s="188"/>
      <c r="I155" s="188"/>
      <c r="J155" s="188"/>
      <c r="K155" s="44"/>
    </row>
    <row r="156" spans="1:11">
      <c r="A156" s="26"/>
      <c r="B156" s="27">
        <v>3</v>
      </c>
      <c r="C156" s="92" t="s">
        <v>181</v>
      </c>
      <c r="D156" s="54">
        <v>575</v>
      </c>
      <c r="E156" s="54">
        <v>0</v>
      </c>
      <c r="F156" s="45"/>
      <c r="G156" s="188"/>
      <c r="H156" s="188"/>
      <c r="I156" s="188"/>
      <c r="J156" s="188"/>
      <c r="K156" s="44"/>
    </row>
    <row r="157" spans="1:11">
      <c r="A157" s="26"/>
      <c r="B157" s="27">
        <v>4</v>
      </c>
      <c r="C157" s="92" t="s">
        <v>458</v>
      </c>
      <c r="D157" s="54">
        <v>5000</v>
      </c>
      <c r="E157" s="54">
        <v>0</v>
      </c>
      <c r="F157" s="45"/>
      <c r="G157" s="188"/>
      <c r="H157" s="188"/>
      <c r="I157" s="188"/>
      <c r="J157" s="188"/>
      <c r="K157" s="44"/>
    </row>
    <row r="158" spans="1:11">
      <c r="A158" s="26"/>
      <c r="B158" s="27" t="s">
        <v>3</v>
      </c>
      <c r="C158" s="92"/>
      <c r="D158" s="54">
        <f>SUM(D154:D157)</f>
        <v>10375</v>
      </c>
      <c r="E158" s="54">
        <f>SUM(E154:E157)</f>
        <v>2800</v>
      </c>
      <c r="F158" s="45"/>
      <c r="G158" s="191"/>
      <c r="H158" s="191"/>
      <c r="I158" s="191"/>
      <c r="J158" s="191"/>
      <c r="K158" s="44"/>
    </row>
    <row r="159" spans="1:11">
      <c r="A159" s="61"/>
      <c r="B159" s="86"/>
      <c r="C159" s="93"/>
      <c r="D159" s="71"/>
      <c r="E159" s="71"/>
      <c r="F159" s="45"/>
      <c r="G159" s="189"/>
      <c r="H159" s="189"/>
      <c r="I159" s="189"/>
      <c r="J159" s="189"/>
      <c r="K159" s="44"/>
    </row>
    <row r="160" spans="1:11">
      <c r="A160" s="26" t="s">
        <v>459</v>
      </c>
      <c r="B160" s="27">
        <v>1</v>
      </c>
      <c r="C160" s="92" t="s">
        <v>460</v>
      </c>
      <c r="D160" s="54">
        <v>152.94</v>
      </c>
      <c r="E160" s="54">
        <v>100</v>
      </c>
      <c r="F160" s="45"/>
      <c r="G160" s="188"/>
      <c r="H160" s="188"/>
      <c r="I160" s="188"/>
      <c r="J160" s="188"/>
      <c r="K160" s="44"/>
    </row>
    <row r="161" spans="1:11">
      <c r="A161" s="26"/>
      <c r="B161" s="27">
        <v>2</v>
      </c>
      <c r="C161" s="92" t="s">
        <v>461</v>
      </c>
      <c r="D161" s="54">
        <v>30.24</v>
      </c>
      <c r="E161" s="54">
        <v>30.24</v>
      </c>
      <c r="F161" s="45"/>
      <c r="G161" s="188"/>
      <c r="H161" s="188"/>
      <c r="I161" s="188"/>
      <c r="J161" s="188"/>
      <c r="K161" s="44"/>
    </row>
    <row r="162" spans="1:11">
      <c r="A162" s="26"/>
      <c r="B162" s="27">
        <v>3</v>
      </c>
      <c r="C162" s="92" t="s">
        <v>462</v>
      </c>
      <c r="D162" s="54">
        <v>266.83</v>
      </c>
      <c r="E162" s="54">
        <v>266.83</v>
      </c>
      <c r="F162" s="45"/>
      <c r="G162" s="44"/>
      <c r="H162" s="44"/>
      <c r="I162" s="44"/>
      <c r="J162" s="44"/>
      <c r="K162" s="44"/>
    </row>
    <row r="163" spans="1:11">
      <c r="A163" s="26"/>
      <c r="B163" s="27">
        <v>4</v>
      </c>
      <c r="C163" s="92" t="s">
        <v>462</v>
      </c>
      <c r="D163" s="54">
        <v>75.61</v>
      </c>
      <c r="E163" s="54">
        <v>75.61</v>
      </c>
      <c r="F163" s="45"/>
      <c r="G163" s="44"/>
      <c r="H163" s="44"/>
      <c r="I163" s="44"/>
      <c r="J163" s="44"/>
      <c r="K163" s="44"/>
    </row>
    <row r="164" spans="1:11">
      <c r="A164" s="65"/>
      <c r="B164" s="87" t="s">
        <v>3</v>
      </c>
      <c r="C164" s="97"/>
      <c r="D164" s="72">
        <f>SUM(D160:D163)</f>
        <v>525.62</v>
      </c>
      <c r="E164" s="72">
        <f>SUM(E161:E163,E160)</f>
        <v>472.68</v>
      </c>
      <c r="F164" s="45"/>
      <c r="G164" s="190"/>
      <c r="H164" s="191"/>
      <c r="I164" s="191"/>
      <c r="J164" s="191"/>
      <c r="K164" s="37"/>
    </row>
    <row r="165" spans="1:11">
      <c r="A165" s="61"/>
      <c r="B165" s="86"/>
      <c r="C165" s="93"/>
      <c r="D165" s="71"/>
      <c r="E165" s="71"/>
      <c r="F165" s="43"/>
      <c r="G165" s="190"/>
      <c r="H165" s="190"/>
      <c r="I165" s="190"/>
      <c r="J165" s="190"/>
      <c r="K165" s="44"/>
    </row>
    <row r="166" spans="1:11">
      <c r="A166" s="65" t="s">
        <v>463</v>
      </c>
      <c r="B166" s="87">
        <v>1</v>
      </c>
      <c r="C166" s="26" t="s">
        <v>464</v>
      </c>
      <c r="D166" s="54">
        <v>7174</v>
      </c>
      <c r="E166" s="54">
        <v>5310</v>
      </c>
      <c r="F166" s="45"/>
      <c r="G166" s="188"/>
      <c r="H166" s="188"/>
      <c r="I166" s="188"/>
      <c r="J166" s="188"/>
      <c r="K166" s="46"/>
    </row>
    <row r="167" spans="1:11">
      <c r="A167" s="65"/>
      <c r="B167" s="87"/>
      <c r="C167" s="26" t="s">
        <v>465</v>
      </c>
      <c r="D167" s="54"/>
      <c r="E167" s="54"/>
      <c r="F167" s="45"/>
      <c r="G167" s="188"/>
      <c r="H167" s="188"/>
      <c r="I167" s="188"/>
      <c r="J167" s="188"/>
      <c r="K167" s="46"/>
    </row>
    <row r="168" spans="1:11">
      <c r="A168" s="65"/>
      <c r="B168" s="87">
        <v>2</v>
      </c>
      <c r="C168" s="97" t="s">
        <v>466</v>
      </c>
      <c r="D168" s="72">
        <v>1745.4</v>
      </c>
      <c r="E168" s="72">
        <v>580.20000000000005</v>
      </c>
      <c r="F168" s="45"/>
      <c r="G168" s="188"/>
      <c r="H168" s="188"/>
      <c r="I168" s="188"/>
      <c r="J168" s="188"/>
      <c r="K168" s="46"/>
    </row>
    <row r="169" spans="1:11">
      <c r="A169" s="65"/>
      <c r="B169" s="87"/>
      <c r="C169" s="97" t="s">
        <v>467</v>
      </c>
      <c r="D169" s="72"/>
      <c r="E169" s="72"/>
      <c r="F169" s="42"/>
      <c r="G169" s="188"/>
      <c r="H169" s="188"/>
      <c r="I169" s="188"/>
      <c r="J169" s="188"/>
      <c r="K169" s="46"/>
    </row>
    <row r="170" spans="1:11">
      <c r="A170" s="65"/>
      <c r="B170" s="87" t="s">
        <v>3</v>
      </c>
      <c r="C170" s="97"/>
      <c r="D170" s="72">
        <f>SUM(D166:D168)</f>
        <v>8919.4</v>
      </c>
      <c r="E170" s="72">
        <f>SUM(E166:E168)</f>
        <v>5890.2</v>
      </c>
      <c r="F170" s="45"/>
      <c r="G170" s="191"/>
      <c r="H170" s="191"/>
      <c r="I170" s="191"/>
      <c r="J170" s="191"/>
      <c r="K170" s="44"/>
    </row>
    <row r="171" spans="1:11">
      <c r="A171" s="61"/>
      <c r="B171" s="86"/>
      <c r="C171" s="93"/>
      <c r="D171" s="71"/>
      <c r="E171" s="71"/>
      <c r="F171" s="45"/>
      <c r="G171" s="188"/>
      <c r="H171" s="188"/>
      <c r="I171" s="188"/>
      <c r="J171" s="188"/>
      <c r="K171" s="46"/>
    </row>
    <row r="172" spans="1:11">
      <c r="A172" s="26" t="s">
        <v>468</v>
      </c>
      <c r="B172" s="27">
        <v>1</v>
      </c>
      <c r="C172" s="179" t="s">
        <v>471</v>
      </c>
      <c r="D172" s="180">
        <v>60</v>
      </c>
      <c r="E172" s="54">
        <v>0</v>
      </c>
      <c r="F172" s="45"/>
      <c r="G172" s="44"/>
      <c r="H172" s="44"/>
      <c r="I172" s="44"/>
      <c r="J172" s="44"/>
      <c r="K172" s="44"/>
    </row>
    <row r="173" spans="1:11">
      <c r="A173" s="26"/>
      <c r="B173" s="27">
        <v>2</v>
      </c>
      <c r="C173" s="143" t="s">
        <v>469</v>
      </c>
      <c r="D173" s="180">
        <v>45</v>
      </c>
      <c r="E173" s="180">
        <v>0</v>
      </c>
      <c r="F173" s="45"/>
      <c r="G173" s="44"/>
      <c r="H173" s="44"/>
      <c r="I173" s="44"/>
      <c r="J173" s="44"/>
      <c r="K173" s="44"/>
    </row>
    <row r="174" spans="1:11">
      <c r="A174" s="26"/>
      <c r="B174" s="27">
        <v>3</v>
      </c>
      <c r="C174" s="143" t="s">
        <v>470</v>
      </c>
      <c r="D174" s="180">
        <v>40</v>
      </c>
      <c r="E174" s="180">
        <v>0</v>
      </c>
      <c r="F174" s="43"/>
      <c r="G174" s="194"/>
      <c r="H174" s="195"/>
      <c r="I174" s="195"/>
      <c r="J174" s="195"/>
      <c r="K174" s="43"/>
    </row>
    <row r="175" spans="1:11">
      <c r="A175" s="26"/>
      <c r="B175" s="27">
        <v>4</v>
      </c>
      <c r="C175" s="143" t="s">
        <v>472</v>
      </c>
      <c r="D175" s="180">
        <v>60</v>
      </c>
      <c r="E175" s="180">
        <v>0</v>
      </c>
      <c r="F175" s="45"/>
      <c r="G175" s="193"/>
      <c r="H175" s="193"/>
      <c r="I175" s="193"/>
      <c r="J175" s="193"/>
      <c r="K175" s="46"/>
    </row>
    <row r="176" spans="1:11">
      <c r="A176" s="26"/>
      <c r="B176" s="27">
        <v>5</v>
      </c>
      <c r="C176" s="143" t="s">
        <v>473</v>
      </c>
      <c r="D176" s="180">
        <v>60</v>
      </c>
      <c r="E176" s="180">
        <v>60</v>
      </c>
      <c r="F176" s="45"/>
      <c r="G176" s="193"/>
      <c r="H176" s="193"/>
      <c r="I176" s="193"/>
      <c r="J176" s="193"/>
      <c r="K176" s="46"/>
    </row>
    <row r="177" spans="1:11">
      <c r="A177" s="26"/>
      <c r="B177" s="27" t="s">
        <v>3</v>
      </c>
      <c r="C177" s="92"/>
      <c r="D177" s="54">
        <f>SUM(D172:D176)</f>
        <v>265</v>
      </c>
      <c r="E177" s="54">
        <f>SUM(E172:E176)</f>
        <v>60</v>
      </c>
      <c r="F177" s="45"/>
      <c r="G177" s="193"/>
      <c r="H177" s="193"/>
      <c r="I177" s="193"/>
      <c r="J177" s="193"/>
      <c r="K177" s="46"/>
    </row>
    <row r="178" spans="1:11">
      <c r="A178" s="61"/>
      <c r="B178" s="86"/>
      <c r="C178" s="93"/>
      <c r="D178" s="71"/>
      <c r="E178" s="71"/>
      <c r="F178" s="45"/>
      <c r="G178" s="196"/>
      <c r="H178" s="196"/>
      <c r="I178" s="196"/>
      <c r="J178" s="196"/>
      <c r="K178" s="46"/>
    </row>
    <row r="179" spans="1:11">
      <c r="A179" s="26" t="s">
        <v>116</v>
      </c>
      <c r="B179" s="79">
        <v>1</v>
      </c>
      <c r="C179" s="99" t="s">
        <v>118</v>
      </c>
      <c r="D179" s="134">
        <v>50</v>
      </c>
      <c r="E179" s="54">
        <v>0</v>
      </c>
      <c r="F179" s="45"/>
      <c r="G179" s="196"/>
      <c r="H179" s="196"/>
      <c r="I179" s="196"/>
      <c r="J179" s="196"/>
      <c r="K179" s="46"/>
    </row>
    <row r="180" spans="1:11">
      <c r="A180" s="26"/>
      <c r="B180" s="79">
        <v>2</v>
      </c>
      <c r="C180" s="99" t="s">
        <v>474</v>
      </c>
      <c r="D180" s="135">
        <v>30</v>
      </c>
      <c r="E180" s="54">
        <v>0</v>
      </c>
      <c r="F180" s="45"/>
      <c r="G180" s="196"/>
      <c r="H180" s="196"/>
      <c r="I180" s="196"/>
      <c r="J180" s="196"/>
      <c r="K180" s="46"/>
    </row>
    <row r="181" spans="1:11">
      <c r="A181" s="26"/>
      <c r="B181" s="79">
        <v>3</v>
      </c>
      <c r="C181" s="99" t="s">
        <v>117</v>
      </c>
      <c r="D181" s="135">
        <v>100</v>
      </c>
      <c r="E181" s="54">
        <v>100</v>
      </c>
      <c r="F181" s="45"/>
      <c r="G181" s="196"/>
      <c r="H181" s="196"/>
      <c r="I181" s="196"/>
      <c r="J181" s="196"/>
      <c r="K181" s="46"/>
    </row>
    <row r="182" spans="1:11">
      <c r="A182" s="26"/>
      <c r="B182" s="79">
        <v>4</v>
      </c>
      <c r="C182" s="99" t="s">
        <v>475</v>
      </c>
      <c r="D182" s="135">
        <v>30</v>
      </c>
      <c r="E182" s="54">
        <v>10</v>
      </c>
      <c r="F182" s="45"/>
      <c r="G182" s="44"/>
      <c r="H182" s="44"/>
      <c r="I182" s="44"/>
      <c r="J182" s="44"/>
      <c r="K182" s="44"/>
    </row>
    <row r="183" spans="1:11">
      <c r="A183" s="26"/>
      <c r="B183" s="79">
        <v>5</v>
      </c>
      <c r="C183" s="99" t="s">
        <v>476</v>
      </c>
      <c r="D183" s="134">
        <v>250</v>
      </c>
      <c r="E183" s="54">
        <v>340</v>
      </c>
      <c r="F183" s="45"/>
      <c r="G183" s="44"/>
      <c r="H183" s="44"/>
      <c r="I183" s="44"/>
      <c r="J183" s="44"/>
      <c r="K183" s="44"/>
    </row>
    <row r="184" spans="1:11">
      <c r="A184" s="26"/>
      <c r="B184" s="27" t="s">
        <v>3</v>
      </c>
      <c r="C184" s="92"/>
      <c r="D184" s="54">
        <f>SUM(D179:D183)</f>
        <v>460</v>
      </c>
      <c r="E184" s="54">
        <f>SUM(E179:E183)</f>
        <v>450</v>
      </c>
      <c r="F184" s="43"/>
      <c r="G184" s="194"/>
      <c r="H184" s="194"/>
      <c r="I184" s="194"/>
      <c r="J184" s="194"/>
      <c r="K184" s="44"/>
    </row>
    <row r="185" spans="1:11">
      <c r="A185" s="61"/>
      <c r="B185" s="86"/>
      <c r="C185" s="93"/>
      <c r="D185" s="71"/>
      <c r="E185" s="71"/>
      <c r="F185" s="45"/>
      <c r="G185" s="193"/>
      <c r="H185" s="193"/>
      <c r="I185" s="193"/>
      <c r="J185" s="193"/>
      <c r="K185" s="46"/>
    </row>
    <row r="186" spans="1:11">
      <c r="A186" s="26" t="s">
        <v>477</v>
      </c>
      <c r="B186" s="27">
        <v>1</v>
      </c>
      <c r="C186" s="92" t="s">
        <v>478</v>
      </c>
      <c r="D186" s="54">
        <v>1114.47</v>
      </c>
      <c r="E186" s="54">
        <v>1114.47</v>
      </c>
      <c r="F186" s="45"/>
      <c r="G186" s="193"/>
      <c r="H186" s="193"/>
      <c r="I186" s="193"/>
      <c r="J186" s="193"/>
      <c r="K186" s="47"/>
    </row>
    <row r="187" spans="1:11">
      <c r="A187" s="26"/>
      <c r="B187" s="27">
        <v>2</v>
      </c>
      <c r="C187" s="92" t="s">
        <v>479</v>
      </c>
      <c r="D187" s="54">
        <v>1250</v>
      </c>
      <c r="E187" s="54">
        <v>0</v>
      </c>
      <c r="F187" s="45"/>
      <c r="G187" s="193"/>
      <c r="H187" s="193"/>
      <c r="I187" s="193"/>
      <c r="J187" s="193"/>
      <c r="K187" s="46"/>
    </row>
    <row r="188" spans="1:11">
      <c r="A188" s="26"/>
      <c r="B188" s="27">
        <v>3</v>
      </c>
      <c r="C188" s="92" t="s">
        <v>481</v>
      </c>
      <c r="D188" s="54">
        <v>70</v>
      </c>
      <c r="E188" s="54">
        <v>35</v>
      </c>
    </row>
    <row r="189" spans="1:11">
      <c r="A189" s="26"/>
      <c r="B189" s="27">
        <v>4</v>
      </c>
      <c r="C189" s="92" t="s">
        <v>480</v>
      </c>
      <c r="D189" s="54">
        <v>132.5</v>
      </c>
      <c r="E189" s="54">
        <v>66.25</v>
      </c>
    </row>
    <row r="190" spans="1:11">
      <c r="A190" s="26"/>
      <c r="B190" s="27">
        <v>5</v>
      </c>
      <c r="C190" s="92" t="s">
        <v>482</v>
      </c>
      <c r="D190" s="54">
        <v>125</v>
      </c>
      <c r="E190" s="54">
        <v>0</v>
      </c>
    </row>
    <row r="191" spans="1:11">
      <c r="A191" s="26"/>
      <c r="B191" s="27">
        <v>6</v>
      </c>
      <c r="C191" s="92" t="s">
        <v>483</v>
      </c>
      <c r="D191" s="54">
        <v>450</v>
      </c>
      <c r="E191" s="54">
        <v>225</v>
      </c>
    </row>
    <row r="192" spans="1:11">
      <c r="A192" s="26"/>
      <c r="B192" s="27">
        <v>7</v>
      </c>
      <c r="C192" s="92" t="s">
        <v>484</v>
      </c>
      <c r="D192" s="54">
        <v>675</v>
      </c>
      <c r="E192" s="54">
        <v>337.5</v>
      </c>
    </row>
    <row r="193" spans="1:10">
      <c r="A193" s="26"/>
      <c r="B193" s="27">
        <v>8</v>
      </c>
      <c r="C193" s="92" t="s">
        <v>115</v>
      </c>
      <c r="D193" s="54">
        <v>300</v>
      </c>
      <c r="E193" s="54">
        <v>0</v>
      </c>
    </row>
    <row r="194" spans="1:10">
      <c r="A194" s="26"/>
      <c r="B194" s="27">
        <v>9</v>
      </c>
      <c r="C194" s="92" t="s">
        <v>485</v>
      </c>
      <c r="D194" s="54">
        <v>250</v>
      </c>
      <c r="E194" s="54">
        <v>250</v>
      </c>
    </row>
    <row r="195" spans="1:10">
      <c r="A195" s="26"/>
      <c r="B195" s="27" t="s">
        <v>3</v>
      </c>
      <c r="C195" s="92"/>
      <c r="D195" s="54">
        <f>SUM(D186:D194)</f>
        <v>4366.97</v>
      </c>
      <c r="E195" s="54">
        <f>SUM(E186:E194)</f>
        <v>2028.22</v>
      </c>
    </row>
    <row r="196" spans="1:10">
      <c r="A196" s="61"/>
      <c r="B196" s="86"/>
      <c r="C196" s="93"/>
      <c r="D196" s="71"/>
      <c r="E196" s="71"/>
    </row>
    <row r="197" spans="1:10">
      <c r="A197" s="26" t="s">
        <v>148</v>
      </c>
      <c r="B197" s="27">
        <v>1</v>
      </c>
      <c r="C197" s="92" t="s">
        <v>486</v>
      </c>
      <c r="D197" s="54">
        <v>10</v>
      </c>
      <c r="E197" s="54">
        <v>10</v>
      </c>
    </row>
    <row r="198" spans="1:10">
      <c r="A198" s="26"/>
      <c r="B198" s="27">
        <v>2</v>
      </c>
      <c r="C198" s="92" t="s">
        <v>149</v>
      </c>
      <c r="D198" s="54">
        <v>324</v>
      </c>
      <c r="E198" s="54">
        <v>0</v>
      </c>
    </row>
    <row r="199" spans="1:10">
      <c r="A199" s="26"/>
      <c r="B199" s="27">
        <v>3</v>
      </c>
      <c r="C199" s="92" t="s">
        <v>213</v>
      </c>
      <c r="D199" s="54">
        <v>2131.46</v>
      </c>
      <c r="E199" s="54">
        <v>0</v>
      </c>
    </row>
    <row r="200" spans="1:10">
      <c r="A200" s="26"/>
      <c r="B200" s="27">
        <v>4</v>
      </c>
      <c r="C200" s="92" t="s">
        <v>487</v>
      </c>
      <c r="D200" s="54">
        <v>3000</v>
      </c>
      <c r="E200" s="54">
        <v>3000</v>
      </c>
    </row>
    <row r="201" spans="1:10">
      <c r="A201" s="26"/>
      <c r="B201" s="27">
        <v>5</v>
      </c>
      <c r="C201" s="92" t="s">
        <v>488</v>
      </c>
      <c r="D201" s="54">
        <v>4500</v>
      </c>
      <c r="E201" s="54">
        <v>4500</v>
      </c>
    </row>
    <row r="202" spans="1:10" s="51" customFormat="1">
      <c r="A202" s="26"/>
      <c r="B202" s="27">
        <v>6</v>
      </c>
      <c r="C202" s="92" t="s">
        <v>489</v>
      </c>
      <c r="D202" s="54">
        <v>3500</v>
      </c>
      <c r="E202" s="54">
        <v>0</v>
      </c>
    </row>
    <row r="203" spans="1:10" s="51" customFormat="1">
      <c r="A203" s="26"/>
      <c r="B203" s="27">
        <v>7</v>
      </c>
      <c r="C203" s="92" t="s">
        <v>490</v>
      </c>
      <c r="D203" s="54">
        <v>1200</v>
      </c>
      <c r="E203" s="54">
        <v>0</v>
      </c>
    </row>
    <row r="204" spans="1:10" s="51" customFormat="1">
      <c r="A204" s="26"/>
      <c r="B204" s="27" t="s">
        <v>3</v>
      </c>
      <c r="C204" s="92"/>
      <c r="D204" s="54">
        <f>SUM(D197:D203)</f>
        <v>14665.46</v>
      </c>
      <c r="E204" s="54">
        <f>SUM(E197:E203)</f>
        <v>7510</v>
      </c>
    </row>
    <row r="205" spans="1:10" s="51" customFormat="1">
      <c r="A205" s="61"/>
      <c r="B205" s="86"/>
      <c r="C205" s="93"/>
      <c r="D205" s="71"/>
      <c r="E205" s="71"/>
    </row>
    <row r="206" spans="1:10">
      <c r="A206" s="26" t="s">
        <v>531</v>
      </c>
      <c r="B206" s="27">
        <v>1</v>
      </c>
      <c r="C206" s="92" t="s">
        <v>491</v>
      </c>
      <c r="D206" s="54">
        <v>400</v>
      </c>
      <c r="E206" s="54">
        <v>550</v>
      </c>
      <c r="F206" s="192"/>
      <c r="G206" s="192"/>
      <c r="H206" s="192"/>
      <c r="I206" s="192"/>
      <c r="J206" s="52"/>
    </row>
    <row r="207" spans="1:10">
      <c r="A207" s="26"/>
      <c r="B207" s="27">
        <v>2</v>
      </c>
      <c r="C207" s="92" t="s">
        <v>497</v>
      </c>
      <c r="D207" s="54">
        <v>150</v>
      </c>
      <c r="E207" s="54">
        <v>0</v>
      </c>
      <c r="F207" s="192"/>
      <c r="G207" s="192"/>
      <c r="H207" s="192"/>
      <c r="I207" s="192"/>
      <c r="J207" s="52"/>
    </row>
    <row r="208" spans="1:10">
      <c r="A208" s="26"/>
      <c r="B208" s="27">
        <v>3</v>
      </c>
      <c r="C208" s="92" t="s">
        <v>119</v>
      </c>
      <c r="D208" s="54">
        <v>10</v>
      </c>
      <c r="E208" s="54">
        <v>10</v>
      </c>
      <c r="F208" s="192"/>
      <c r="G208" s="192"/>
      <c r="H208" s="192"/>
      <c r="I208" s="192"/>
      <c r="J208" s="52"/>
    </row>
    <row r="209" spans="1:10">
      <c r="A209" s="26"/>
      <c r="B209" s="27">
        <v>4</v>
      </c>
      <c r="C209" s="92" t="s">
        <v>492</v>
      </c>
      <c r="D209" s="54">
        <v>150</v>
      </c>
      <c r="E209" s="54">
        <v>150</v>
      </c>
      <c r="F209" s="192"/>
      <c r="G209" s="192"/>
      <c r="H209" s="192"/>
      <c r="I209" s="192"/>
      <c r="J209" s="52"/>
    </row>
    <row r="210" spans="1:10">
      <c r="A210" s="26"/>
      <c r="B210" s="27">
        <v>5</v>
      </c>
      <c r="C210" s="92" t="s">
        <v>493</v>
      </c>
      <c r="D210" s="54">
        <v>1200</v>
      </c>
      <c r="E210" s="54">
        <v>1200</v>
      </c>
    </row>
    <row r="211" spans="1:10">
      <c r="A211" s="26"/>
      <c r="B211" s="27">
        <v>6</v>
      </c>
      <c r="C211" s="92" t="s">
        <v>494</v>
      </c>
      <c r="D211" s="54">
        <v>2000</v>
      </c>
      <c r="E211" s="54">
        <v>2000</v>
      </c>
    </row>
    <row r="212" spans="1:10">
      <c r="A212" s="26"/>
      <c r="B212" s="27">
        <v>7</v>
      </c>
      <c r="C212" s="92" t="s">
        <v>249</v>
      </c>
      <c r="D212" s="54">
        <v>2000</v>
      </c>
      <c r="E212" s="54">
        <v>2000</v>
      </c>
    </row>
    <row r="213" spans="1:10">
      <c r="A213" s="26"/>
      <c r="B213" s="27">
        <v>8</v>
      </c>
      <c r="C213" s="92" t="s">
        <v>495</v>
      </c>
      <c r="D213" s="54">
        <v>1000</v>
      </c>
      <c r="E213" s="54">
        <v>1000</v>
      </c>
      <c r="F213" s="51"/>
      <c r="G213" s="51"/>
      <c r="H213" s="51"/>
    </row>
    <row r="214" spans="1:10">
      <c r="A214" s="26"/>
      <c r="B214" s="27">
        <v>9</v>
      </c>
      <c r="C214" s="92" t="s">
        <v>496</v>
      </c>
      <c r="D214" s="54">
        <v>1000</v>
      </c>
      <c r="E214" s="54">
        <v>1000</v>
      </c>
      <c r="F214" s="52"/>
      <c r="G214" s="51"/>
      <c r="H214" s="52"/>
    </row>
    <row r="215" spans="1:10">
      <c r="A215" s="26"/>
      <c r="B215" s="27" t="s">
        <v>3</v>
      </c>
      <c r="C215" s="92"/>
      <c r="D215" s="54">
        <f>SUM(D206:D214)</f>
        <v>7910</v>
      </c>
      <c r="E215" s="54">
        <f>SUM(E206:E214)</f>
        <v>7910</v>
      </c>
      <c r="F215" s="52"/>
      <c r="G215" s="51"/>
      <c r="H215" s="52"/>
    </row>
    <row r="216" spans="1:10">
      <c r="A216" s="61"/>
      <c r="B216" s="86"/>
      <c r="C216" s="93"/>
      <c r="D216" s="71"/>
      <c r="E216" s="71"/>
      <c r="F216" s="51"/>
      <c r="G216" s="51"/>
      <c r="H216" s="52"/>
    </row>
    <row r="217" spans="1:10">
      <c r="A217" s="146" t="s">
        <v>147</v>
      </c>
      <c r="B217" s="27">
        <v>1</v>
      </c>
      <c r="C217" s="92" t="s">
        <v>498</v>
      </c>
      <c r="D217" s="54">
        <v>10</v>
      </c>
      <c r="E217" s="54">
        <v>10</v>
      </c>
      <c r="F217" s="52"/>
      <c r="G217" s="51"/>
      <c r="H217" s="52"/>
    </row>
    <row r="218" spans="1:10">
      <c r="A218" s="26"/>
      <c r="B218" s="27">
        <v>2</v>
      </c>
      <c r="C218" s="92" t="s">
        <v>146</v>
      </c>
      <c r="D218" s="54">
        <v>25</v>
      </c>
      <c r="E218" s="54">
        <v>25</v>
      </c>
      <c r="F218" s="51"/>
      <c r="G218" s="51"/>
      <c r="H218" s="49"/>
    </row>
    <row r="219" spans="1:10">
      <c r="A219" s="26"/>
      <c r="B219" s="27" t="s">
        <v>3</v>
      </c>
      <c r="C219" s="92"/>
      <c r="D219" s="54">
        <v>35</v>
      </c>
      <c r="E219" s="54">
        <f>SUM(E217:E218)</f>
        <v>35</v>
      </c>
      <c r="F219" s="51"/>
      <c r="G219" s="51"/>
      <c r="H219" s="51"/>
    </row>
    <row r="220" spans="1:10">
      <c r="A220" s="61"/>
      <c r="B220" s="86"/>
      <c r="C220" s="93"/>
      <c r="D220" s="71"/>
      <c r="E220" s="71"/>
      <c r="F220" s="51"/>
      <c r="G220" s="51"/>
      <c r="H220" s="51"/>
    </row>
    <row r="221" spans="1:10" s="114" customFormat="1">
      <c r="A221" s="146" t="s">
        <v>121</v>
      </c>
      <c r="B221" s="62">
        <v>1</v>
      </c>
      <c r="C221" s="181" t="s">
        <v>499</v>
      </c>
      <c r="D221" s="64">
        <v>3000</v>
      </c>
      <c r="E221" s="64">
        <v>3000</v>
      </c>
    </row>
    <row r="222" spans="1:10" s="114" customFormat="1">
      <c r="A222" s="146"/>
      <c r="B222" s="62">
        <v>2</v>
      </c>
      <c r="C222" s="181" t="s">
        <v>500</v>
      </c>
      <c r="D222" s="64">
        <v>1500</v>
      </c>
      <c r="E222" s="64">
        <v>900</v>
      </c>
    </row>
    <row r="223" spans="1:10" s="114" customFormat="1">
      <c r="A223" s="146"/>
      <c r="B223" s="62">
        <v>3</v>
      </c>
      <c r="C223" s="181" t="s">
        <v>501</v>
      </c>
      <c r="D223" s="64">
        <v>2000</v>
      </c>
      <c r="E223" s="64">
        <v>2000</v>
      </c>
    </row>
    <row r="224" spans="1:10" s="114" customFormat="1">
      <c r="A224" s="146"/>
      <c r="B224" s="62">
        <v>4</v>
      </c>
      <c r="C224" s="181" t="s">
        <v>502</v>
      </c>
      <c r="D224" s="64">
        <v>200</v>
      </c>
      <c r="E224" s="64">
        <v>10</v>
      </c>
    </row>
    <row r="225" spans="1:8" s="132" customFormat="1">
      <c r="A225" s="146"/>
      <c r="B225" s="62" t="s">
        <v>3</v>
      </c>
      <c r="C225" s="181"/>
      <c r="D225" s="64">
        <f>SUM(D221:D224)</f>
        <v>6700</v>
      </c>
      <c r="E225" s="64">
        <f>SUM(E221:E224)</f>
        <v>5910</v>
      </c>
    </row>
    <row r="226" spans="1:8" s="114" customFormat="1">
      <c r="A226" s="61"/>
      <c r="B226" s="86"/>
      <c r="C226" s="93"/>
      <c r="D226" s="71"/>
      <c r="E226" s="71"/>
    </row>
    <row r="227" spans="1:8" s="114" customFormat="1">
      <c r="A227" s="26" t="s">
        <v>123</v>
      </c>
      <c r="B227" s="27">
        <v>1</v>
      </c>
      <c r="C227" s="100" t="s">
        <v>124</v>
      </c>
      <c r="D227" s="54">
        <v>2000</v>
      </c>
      <c r="E227" s="54">
        <v>2000</v>
      </c>
    </row>
    <row r="228" spans="1:8" s="114" customFormat="1">
      <c r="A228" s="26"/>
      <c r="B228" s="27"/>
      <c r="C228" s="92" t="s">
        <v>505</v>
      </c>
      <c r="D228" s="54"/>
      <c r="E228" s="54"/>
    </row>
    <row r="229" spans="1:8">
      <c r="A229" s="26"/>
      <c r="B229" s="27"/>
      <c r="C229" s="92" t="s">
        <v>506</v>
      </c>
      <c r="D229" s="54"/>
      <c r="E229" s="54"/>
      <c r="F229" s="52"/>
      <c r="G229" s="51"/>
      <c r="H229" s="52"/>
    </row>
    <row r="230" spans="1:8">
      <c r="A230" s="26"/>
      <c r="B230" s="27"/>
      <c r="C230" s="92" t="s">
        <v>507</v>
      </c>
      <c r="D230" s="54"/>
      <c r="E230" s="54"/>
      <c r="F230" s="51"/>
      <c r="G230" s="51"/>
      <c r="H230" s="52"/>
    </row>
    <row r="231" spans="1:8">
      <c r="A231" s="26"/>
      <c r="B231" s="27">
        <v>2</v>
      </c>
      <c r="C231" s="92" t="s">
        <v>125</v>
      </c>
      <c r="D231" s="54">
        <v>2000</v>
      </c>
      <c r="E231" s="54">
        <v>2000</v>
      </c>
    </row>
    <row r="232" spans="1:8">
      <c r="A232" s="26"/>
      <c r="B232" s="27"/>
      <c r="C232" s="92" t="s">
        <v>508</v>
      </c>
      <c r="D232" s="54"/>
      <c r="E232" s="54"/>
    </row>
    <row r="233" spans="1:8">
      <c r="A233" s="26"/>
      <c r="B233" s="27"/>
      <c r="C233" s="92" t="s">
        <v>509</v>
      </c>
      <c r="D233" s="54"/>
      <c r="E233" s="54"/>
    </row>
    <row r="234" spans="1:8">
      <c r="A234" s="26"/>
      <c r="B234" s="27"/>
      <c r="C234" s="92" t="s">
        <v>510</v>
      </c>
      <c r="D234" s="54"/>
      <c r="E234" s="54"/>
    </row>
    <row r="235" spans="1:8">
      <c r="A235" s="26"/>
      <c r="B235" s="27">
        <v>3</v>
      </c>
      <c r="C235" s="92" t="s">
        <v>504</v>
      </c>
      <c r="D235" s="54">
        <v>2000</v>
      </c>
      <c r="E235" s="54">
        <v>2000</v>
      </c>
    </row>
    <row r="236" spans="1:8">
      <c r="A236" s="26"/>
      <c r="B236" s="27"/>
      <c r="C236" s="92" t="s">
        <v>511</v>
      </c>
      <c r="D236" s="54"/>
      <c r="E236" s="54"/>
    </row>
    <row r="237" spans="1:8">
      <c r="A237" s="26"/>
      <c r="B237" s="27"/>
      <c r="C237" s="92" t="s">
        <v>512</v>
      </c>
      <c r="D237" s="54"/>
      <c r="E237" s="54"/>
    </row>
    <row r="238" spans="1:8">
      <c r="A238" s="26"/>
      <c r="B238" s="27">
        <v>4</v>
      </c>
      <c r="C238" s="92" t="s">
        <v>126</v>
      </c>
      <c r="D238" s="54">
        <v>2000</v>
      </c>
      <c r="E238" s="54">
        <v>0</v>
      </c>
    </row>
    <row r="239" spans="1:8" s="140" customFormat="1">
      <c r="A239" s="26"/>
      <c r="B239" s="27"/>
      <c r="C239" s="92" t="s">
        <v>505</v>
      </c>
      <c r="D239" s="54"/>
      <c r="E239" s="54"/>
    </row>
    <row r="240" spans="1:8" s="140" customFormat="1">
      <c r="A240" s="26"/>
      <c r="B240" s="27"/>
      <c r="C240" s="92" t="s">
        <v>506</v>
      </c>
      <c r="D240" s="54"/>
      <c r="E240" s="54"/>
    </row>
    <row r="241" spans="1:5" s="140" customFormat="1">
      <c r="A241" s="26"/>
      <c r="B241" s="27"/>
      <c r="C241" s="92" t="s">
        <v>507</v>
      </c>
      <c r="D241" s="54"/>
      <c r="E241" s="54"/>
    </row>
    <row r="242" spans="1:5" s="140" customFormat="1">
      <c r="A242" s="26"/>
      <c r="B242" s="27">
        <v>5</v>
      </c>
      <c r="C242" s="92" t="s">
        <v>127</v>
      </c>
      <c r="D242" s="54">
        <v>2000</v>
      </c>
      <c r="E242" s="54">
        <v>0</v>
      </c>
    </row>
    <row r="243" spans="1:5" s="140" customFormat="1">
      <c r="A243" s="26"/>
      <c r="B243" s="27"/>
      <c r="C243" s="92" t="s">
        <v>505</v>
      </c>
      <c r="D243" s="54"/>
      <c r="E243" s="54"/>
    </row>
    <row r="244" spans="1:5" s="140" customFormat="1">
      <c r="A244" s="26"/>
      <c r="B244" s="27"/>
      <c r="C244" s="92" t="s">
        <v>506</v>
      </c>
      <c r="D244" s="54"/>
      <c r="E244" s="54"/>
    </row>
    <row r="245" spans="1:5" s="140" customFormat="1">
      <c r="A245" s="26"/>
      <c r="B245" s="27"/>
      <c r="C245" s="92" t="s">
        <v>507</v>
      </c>
      <c r="D245" s="54"/>
      <c r="E245" s="54"/>
    </row>
    <row r="246" spans="1:5" s="140" customFormat="1">
      <c r="A246" s="26"/>
      <c r="B246" s="27">
        <v>6</v>
      </c>
      <c r="C246" s="92" t="s">
        <v>128</v>
      </c>
      <c r="D246" s="54">
        <v>1000</v>
      </c>
      <c r="E246" s="54">
        <v>0</v>
      </c>
    </row>
    <row r="247" spans="1:5" s="140" customFormat="1">
      <c r="A247" s="26"/>
      <c r="B247" s="27"/>
      <c r="C247" s="92" t="s">
        <v>508</v>
      </c>
      <c r="D247" s="54"/>
      <c r="E247" s="54"/>
    </row>
    <row r="248" spans="1:5" s="140" customFormat="1">
      <c r="A248" s="26"/>
      <c r="B248" s="27"/>
      <c r="C248" s="92" t="s">
        <v>513</v>
      </c>
      <c r="D248" s="54"/>
      <c r="E248" s="54"/>
    </row>
    <row r="249" spans="1:5" s="140" customFormat="1">
      <c r="A249" s="26"/>
      <c r="B249" s="27"/>
      <c r="C249" s="92" t="s">
        <v>510</v>
      </c>
      <c r="D249" s="54"/>
      <c r="E249" s="54"/>
    </row>
    <row r="250" spans="1:5" s="140" customFormat="1">
      <c r="A250" s="26"/>
      <c r="B250" s="27">
        <v>7</v>
      </c>
      <c r="C250" s="92" t="s">
        <v>503</v>
      </c>
      <c r="D250" s="54">
        <v>500</v>
      </c>
      <c r="E250" s="54">
        <v>10</v>
      </c>
    </row>
    <row r="251" spans="1:5">
      <c r="A251" s="26"/>
      <c r="B251" s="27">
        <v>8</v>
      </c>
      <c r="C251" s="92" t="s">
        <v>129</v>
      </c>
      <c r="D251" s="54">
        <v>500</v>
      </c>
      <c r="E251" s="54">
        <v>500</v>
      </c>
    </row>
    <row r="252" spans="1:5" s="115" customFormat="1">
      <c r="A252" s="26"/>
      <c r="B252" s="27">
        <v>9</v>
      </c>
      <c r="C252" s="92" t="s">
        <v>130</v>
      </c>
      <c r="D252" s="54">
        <v>2000</v>
      </c>
      <c r="E252" s="54">
        <v>0</v>
      </c>
    </row>
    <row r="253" spans="1:5" s="115" customFormat="1">
      <c r="A253" s="26"/>
      <c r="B253" s="27">
        <v>10</v>
      </c>
      <c r="C253" s="92" t="s">
        <v>131</v>
      </c>
      <c r="D253" s="54">
        <v>1000</v>
      </c>
      <c r="E253" s="54">
        <v>0</v>
      </c>
    </row>
    <row r="254" spans="1:5" s="115" customFormat="1">
      <c r="A254" s="26"/>
      <c r="B254" s="27" t="s">
        <v>3</v>
      </c>
      <c r="C254" s="92"/>
      <c r="D254" s="54">
        <f>SUM(D227:D253)</f>
        <v>15000</v>
      </c>
      <c r="E254" s="54">
        <f>SUM(E227:E253)</f>
        <v>6510</v>
      </c>
    </row>
    <row r="255" spans="1:5" s="115" customFormat="1">
      <c r="A255" s="61"/>
      <c r="B255" s="86"/>
      <c r="C255" s="93"/>
      <c r="D255" s="71"/>
      <c r="E255" s="71"/>
    </row>
    <row r="256" spans="1:5" s="115" customFormat="1">
      <c r="A256" s="26" t="s">
        <v>132</v>
      </c>
      <c r="B256" s="83">
        <v>1</v>
      </c>
      <c r="C256" s="101" t="s">
        <v>133</v>
      </c>
      <c r="D256" s="103">
        <v>2810</v>
      </c>
      <c r="E256" s="103">
        <v>2810</v>
      </c>
    </row>
    <row r="257" spans="1:5" s="115" customFormat="1">
      <c r="A257" s="26"/>
      <c r="B257" s="83"/>
      <c r="C257" s="101" t="s">
        <v>134</v>
      </c>
      <c r="D257" s="103"/>
      <c r="E257" s="103"/>
    </row>
    <row r="258" spans="1:5" s="115" customFormat="1">
      <c r="A258" s="26"/>
      <c r="B258" s="83"/>
      <c r="C258" s="101" t="s">
        <v>135</v>
      </c>
      <c r="D258" s="103"/>
      <c r="E258" s="103"/>
    </row>
    <row r="259" spans="1:5" s="115" customFormat="1">
      <c r="A259" s="26"/>
      <c r="B259" s="83"/>
      <c r="C259" s="101" t="s">
        <v>136</v>
      </c>
      <c r="D259" s="103"/>
      <c r="E259" s="103"/>
    </row>
    <row r="260" spans="1:5" s="115" customFormat="1">
      <c r="A260" s="26"/>
      <c r="B260" s="83">
        <v>2</v>
      </c>
      <c r="C260" s="101" t="s">
        <v>137</v>
      </c>
      <c r="D260" s="103">
        <v>4436</v>
      </c>
      <c r="E260" s="103">
        <v>0</v>
      </c>
    </row>
    <row r="261" spans="1:5" s="115" customFormat="1">
      <c r="A261" s="26"/>
      <c r="B261" s="83"/>
      <c r="C261" s="101" t="s">
        <v>138</v>
      </c>
      <c r="D261" s="103"/>
      <c r="E261" s="103"/>
    </row>
    <row r="262" spans="1:5" s="115" customFormat="1">
      <c r="A262" s="26"/>
      <c r="B262" s="83"/>
      <c r="C262" s="101" t="s">
        <v>139</v>
      </c>
      <c r="D262" s="103"/>
      <c r="E262" s="103"/>
    </row>
    <row r="263" spans="1:5" s="115" customFormat="1">
      <c r="A263" s="26"/>
      <c r="B263" s="83"/>
      <c r="C263" s="101" t="s">
        <v>140</v>
      </c>
      <c r="D263" s="103"/>
      <c r="E263" s="103"/>
    </row>
    <row r="264" spans="1:5" s="116" customFormat="1">
      <c r="A264" s="26"/>
      <c r="B264" s="83">
        <v>3</v>
      </c>
      <c r="C264" s="101" t="s">
        <v>514</v>
      </c>
      <c r="D264" s="103">
        <v>1230</v>
      </c>
      <c r="E264" s="103">
        <v>1230</v>
      </c>
    </row>
    <row r="265" spans="1:5">
      <c r="A265" s="26"/>
      <c r="B265" s="83"/>
      <c r="C265" s="101" t="s">
        <v>141</v>
      </c>
      <c r="D265" s="103"/>
      <c r="E265" s="103"/>
    </row>
    <row r="266" spans="1:5">
      <c r="A266" s="26"/>
      <c r="B266" s="83"/>
      <c r="C266" s="101" t="s">
        <v>142</v>
      </c>
      <c r="D266" s="103"/>
      <c r="E266" s="103"/>
    </row>
    <row r="267" spans="1:5">
      <c r="A267" s="26"/>
      <c r="B267" s="84">
        <v>4</v>
      </c>
      <c r="C267" s="101" t="s">
        <v>143</v>
      </c>
      <c r="D267" s="103">
        <v>2000</v>
      </c>
      <c r="E267" s="103">
        <v>2000</v>
      </c>
    </row>
    <row r="268" spans="1:5">
      <c r="A268" s="26"/>
      <c r="B268" s="85">
        <v>5</v>
      </c>
      <c r="C268" s="98" t="s">
        <v>144</v>
      </c>
      <c r="D268" s="103">
        <v>3000</v>
      </c>
      <c r="E268" s="103">
        <v>1500</v>
      </c>
    </row>
    <row r="269" spans="1:5">
      <c r="A269" s="26"/>
      <c r="B269" s="27">
        <v>6</v>
      </c>
      <c r="C269" s="98" t="s">
        <v>145</v>
      </c>
      <c r="D269" s="54">
        <v>1500</v>
      </c>
      <c r="E269" s="54">
        <v>0</v>
      </c>
    </row>
    <row r="270" spans="1:5">
      <c r="A270" s="26"/>
      <c r="B270" s="27" t="s">
        <v>3</v>
      </c>
      <c r="C270" s="92"/>
      <c r="D270" s="54">
        <f>SUM(D256:D269)</f>
        <v>14976</v>
      </c>
      <c r="E270" s="54">
        <f>SUM(E256:E269)</f>
        <v>7540</v>
      </c>
    </row>
    <row r="271" spans="1:5">
      <c r="A271" s="61"/>
      <c r="B271" s="86"/>
      <c r="C271" s="93"/>
      <c r="D271" s="71"/>
      <c r="E271" s="71"/>
    </row>
    <row r="272" spans="1:5">
      <c r="A272" s="146" t="s">
        <v>515</v>
      </c>
      <c r="B272" s="62">
        <v>1</v>
      </c>
      <c r="C272" s="181" t="s">
        <v>516</v>
      </c>
      <c r="D272" s="64">
        <v>20</v>
      </c>
      <c r="E272" s="64">
        <v>0</v>
      </c>
    </row>
    <row r="273" spans="1:5">
      <c r="A273" s="146"/>
      <c r="B273" s="62">
        <v>2</v>
      </c>
      <c r="C273" s="181" t="s">
        <v>517</v>
      </c>
      <c r="D273" s="64">
        <v>10</v>
      </c>
      <c r="E273" s="64">
        <v>10</v>
      </c>
    </row>
    <row r="274" spans="1:5">
      <c r="A274" s="146"/>
      <c r="B274" s="62">
        <v>3</v>
      </c>
      <c r="C274" s="181" t="s">
        <v>518</v>
      </c>
      <c r="D274" s="64">
        <v>30</v>
      </c>
      <c r="E274" s="64">
        <v>0</v>
      </c>
    </row>
    <row r="275" spans="1:5">
      <c r="A275" s="146"/>
      <c r="B275" s="62" t="s">
        <v>3</v>
      </c>
      <c r="C275" s="181"/>
      <c r="D275" s="64">
        <f>SUM(D272:D274)</f>
        <v>60</v>
      </c>
      <c r="E275" s="64">
        <f>SUM(E273:E274,E272)</f>
        <v>10</v>
      </c>
    </row>
    <row r="276" spans="1:5">
      <c r="A276" s="61"/>
      <c r="B276" s="86"/>
      <c r="C276" s="93"/>
      <c r="D276" s="71"/>
      <c r="E276" s="71"/>
    </row>
    <row r="277" spans="1:5">
      <c r="A277" s="26" t="s">
        <v>150</v>
      </c>
      <c r="B277" s="27">
        <v>1</v>
      </c>
      <c r="C277" s="92" t="s">
        <v>519</v>
      </c>
      <c r="D277" s="54">
        <v>100</v>
      </c>
      <c r="E277" s="54">
        <v>0</v>
      </c>
    </row>
    <row r="278" spans="1:5">
      <c r="A278" s="26"/>
      <c r="B278" s="27">
        <v>2</v>
      </c>
      <c r="C278" s="92" t="s">
        <v>520</v>
      </c>
      <c r="D278" s="54">
        <v>100</v>
      </c>
      <c r="E278" s="54">
        <v>100</v>
      </c>
    </row>
    <row r="279" spans="1:5">
      <c r="A279" s="26"/>
      <c r="B279" s="27" t="s">
        <v>3</v>
      </c>
      <c r="C279" s="92"/>
      <c r="D279" s="54">
        <v>200</v>
      </c>
      <c r="E279" s="54">
        <v>100</v>
      </c>
    </row>
    <row r="280" spans="1:5">
      <c r="A280" s="61"/>
      <c r="B280" s="86"/>
      <c r="C280" s="93"/>
      <c r="D280" s="71"/>
      <c r="E280" s="71"/>
    </row>
    <row r="281" spans="1:5">
      <c r="A281" s="26" t="s">
        <v>151</v>
      </c>
      <c r="B281" s="27">
        <v>1</v>
      </c>
      <c r="C281" s="92" t="s">
        <v>524</v>
      </c>
      <c r="D281" s="54">
        <v>1250</v>
      </c>
      <c r="E281" s="54">
        <v>0</v>
      </c>
    </row>
    <row r="282" spans="1:5">
      <c r="A282" s="26"/>
      <c r="B282" s="27">
        <v>2</v>
      </c>
      <c r="C282" s="92" t="s">
        <v>523</v>
      </c>
      <c r="D282" s="54">
        <v>1000</v>
      </c>
      <c r="E282" s="54">
        <v>400</v>
      </c>
    </row>
    <row r="283" spans="1:5">
      <c r="A283" s="26"/>
      <c r="B283" s="27">
        <v>3</v>
      </c>
      <c r="C283" s="92" t="s">
        <v>522</v>
      </c>
      <c r="D283" s="54">
        <v>1000</v>
      </c>
      <c r="E283" s="54">
        <v>1000</v>
      </c>
    </row>
    <row r="284" spans="1:5">
      <c r="A284" s="26"/>
      <c r="B284" s="27">
        <v>4</v>
      </c>
      <c r="C284" s="92" t="s">
        <v>521</v>
      </c>
      <c r="D284" s="54">
        <v>100</v>
      </c>
      <c r="E284" s="54">
        <v>100</v>
      </c>
    </row>
    <row r="285" spans="1:5">
      <c r="A285" s="26"/>
      <c r="B285" s="27" t="s">
        <v>3</v>
      </c>
      <c r="C285" s="92"/>
      <c r="D285" s="54">
        <f>SUM(D281:D284)</f>
        <v>3350</v>
      </c>
      <c r="E285" s="54">
        <f>SUM(E281:E284)</f>
        <v>1500</v>
      </c>
    </row>
    <row r="286" spans="1:5">
      <c r="A286" s="59"/>
      <c r="B286" s="86"/>
      <c r="C286" s="93"/>
      <c r="D286" s="71"/>
      <c r="E286" s="123"/>
    </row>
    <row r="288" spans="1:5" ht="15">
      <c r="D288" s="184" t="s">
        <v>4</v>
      </c>
      <c r="E288" s="184" t="s">
        <v>358</v>
      </c>
    </row>
    <row r="289" spans="1:5" ht="15">
      <c r="C289" s="182" t="s">
        <v>525</v>
      </c>
      <c r="D289" s="183">
        <f>SUM(D285,D279,D275,D270,D254,D225,D219,D215,D204,D195,D184,D177,D170,D164,D158,D152,D141,D134,D129,D122,D108,D91,D77,D38,D28,D24)</f>
        <v>151034.63999999998</v>
      </c>
      <c r="E289" s="152">
        <f>SUM(E285,E279,E275,E254,E270,E225,E219,E215,E204,E195,E184,E177,E171,E170,E164,E158,E152,E141,E134,E129,E122,E108,E91,E77,E38,E28,E24)</f>
        <v>66394.209999999992</v>
      </c>
    </row>
    <row r="292" spans="1:5" ht="15">
      <c r="C292" s="182" t="s">
        <v>529</v>
      </c>
    </row>
    <row r="293" spans="1:5" ht="15">
      <c r="C293" s="186" t="s">
        <v>526</v>
      </c>
      <c r="D293" s="75">
        <v>576856.94999999995</v>
      </c>
      <c r="E293" s="39">
        <v>512119.95</v>
      </c>
    </row>
    <row r="294" spans="1:5" ht="15">
      <c r="C294" s="186" t="s">
        <v>527</v>
      </c>
      <c r="D294" s="75">
        <v>17634.400000000001</v>
      </c>
      <c r="E294" s="39">
        <v>6139.72</v>
      </c>
    </row>
    <row r="295" spans="1:5" ht="15">
      <c r="C295" s="186" t="s">
        <v>361</v>
      </c>
      <c r="D295" s="75">
        <v>72000</v>
      </c>
      <c r="E295" s="39">
        <v>72000</v>
      </c>
    </row>
    <row r="296" spans="1:5" ht="15">
      <c r="C296" s="186" t="s">
        <v>362</v>
      </c>
      <c r="D296" s="75">
        <v>45193</v>
      </c>
      <c r="E296" s="39">
        <v>18585</v>
      </c>
    </row>
    <row r="297" spans="1:5" ht="15">
      <c r="C297" s="186" t="s">
        <v>525</v>
      </c>
      <c r="D297" s="75">
        <v>151034.64000000001</v>
      </c>
      <c r="E297" s="39">
        <v>66394.210000000006</v>
      </c>
    </row>
    <row r="298" spans="1:5" ht="15">
      <c r="C298" s="185" t="s">
        <v>528</v>
      </c>
      <c r="D298" s="75">
        <f>SUM(D293:D297)</f>
        <v>862718.99</v>
      </c>
      <c r="E298" s="152">
        <f>SUM(E293:E297)</f>
        <v>675238.87999999989</v>
      </c>
    </row>
    <row r="304" spans="1:5" s="60" customFormat="1">
      <c r="A304"/>
      <c r="B304" s="50"/>
      <c r="C304" s="90"/>
      <c r="D304" s="75"/>
      <c r="E304" s="39"/>
    </row>
    <row r="305" spans="1:5" s="60" customFormat="1">
      <c r="A305"/>
      <c r="B305" s="50"/>
      <c r="C305" s="90"/>
      <c r="D305" s="75"/>
      <c r="E305" s="39"/>
    </row>
    <row r="306" spans="1:5" s="128" customFormat="1">
      <c r="A306"/>
      <c r="B306" s="50"/>
      <c r="C306" s="90"/>
      <c r="D306" s="75"/>
      <c r="E306" s="39"/>
    </row>
    <row r="307" spans="1:5" s="128" customFormat="1">
      <c r="A307"/>
      <c r="B307" s="50"/>
      <c r="C307" s="90"/>
      <c r="D307" s="75"/>
      <c r="E307" s="39"/>
    </row>
    <row r="308" spans="1:5" s="60" customFormat="1">
      <c r="A308"/>
      <c r="B308" s="50"/>
      <c r="C308" s="90"/>
      <c r="D308" s="75"/>
      <c r="E308" s="39"/>
    </row>
    <row r="309" spans="1:5" s="128" customFormat="1">
      <c r="A309"/>
      <c r="B309" s="50"/>
      <c r="C309" s="90"/>
      <c r="D309" s="75"/>
      <c r="E309" s="39"/>
    </row>
    <row r="310" spans="1:5" s="78" customFormat="1">
      <c r="A310"/>
      <c r="B310" s="50"/>
      <c r="C310" s="90"/>
      <c r="D310" s="75"/>
      <c r="E310" s="39"/>
    </row>
    <row r="311" spans="1:5" s="128" customFormat="1">
      <c r="A311"/>
      <c r="B311" s="50"/>
      <c r="C311" s="90"/>
      <c r="D311" s="75"/>
      <c r="E311" s="39"/>
    </row>
    <row r="312" spans="1:5" s="78" customFormat="1">
      <c r="A312"/>
      <c r="B312" s="50"/>
      <c r="C312" s="90"/>
      <c r="D312" s="75"/>
      <c r="E312" s="39"/>
    </row>
    <row r="315" spans="1:5" s="132" customFormat="1">
      <c r="A315"/>
      <c r="B315" s="50"/>
      <c r="C315" s="90"/>
      <c r="D315" s="75"/>
      <c r="E315" s="39"/>
    </row>
    <row r="324" spans="7:10">
      <c r="G324" s="60"/>
      <c r="H324" s="60"/>
      <c r="I324" s="60"/>
      <c r="J324" s="60"/>
    </row>
    <row r="325" spans="7:10">
      <c r="G325" s="60"/>
      <c r="H325" s="60"/>
      <c r="I325" s="60"/>
      <c r="J325" s="60"/>
    </row>
    <row r="326" spans="7:10" ht="26.25" customHeight="1"/>
    <row r="328" spans="7:10" ht="39" customHeight="1"/>
    <row r="338" spans="1:11" s="60" customFormat="1">
      <c r="A338"/>
      <c r="B338" s="50"/>
      <c r="C338" s="90"/>
      <c r="D338" s="75"/>
      <c r="E338" s="39"/>
    </row>
    <row r="339" spans="1:11" s="60" customFormat="1">
      <c r="A339"/>
      <c r="B339" s="50"/>
      <c r="C339" s="90"/>
      <c r="D339" s="75"/>
      <c r="E339" s="39"/>
    </row>
    <row r="340" spans="1:11" s="60" customFormat="1">
      <c r="A340"/>
      <c r="B340" s="50"/>
      <c r="C340" s="90"/>
      <c r="D340" s="75"/>
      <c r="E340" s="39"/>
    </row>
    <row r="341" spans="1:11" s="60" customFormat="1">
      <c r="A341"/>
      <c r="B341" s="50"/>
      <c r="C341" s="90"/>
      <c r="D341" s="75"/>
      <c r="E341" s="39"/>
    </row>
    <row r="342" spans="1:11" s="60" customFormat="1">
      <c r="A342"/>
      <c r="B342" s="50"/>
      <c r="C342" s="90"/>
      <c r="D342" s="75"/>
      <c r="E342" s="39"/>
    </row>
    <row r="343" spans="1:11" s="77" customFormat="1">
      <c r="A343"/>
      <c r="B343" s="50"/>
      <c r="C343" s="90"/>
      <c r="D343" s="75"/>
      <c r="E343" s="39"/>
    </row>
    <row r="344" spans="1:11" s="60" customFormat="1">
      <c r="A344"/>
      <c r="B344" s="50"/>
      <c r="C344" s="90"/>
      <c r="D344" s="75"/>
      <c r="E344" s="39"/>
    </row>
    <row r="345" spans="1:11" s="60" customFormat="1">
      <c r="A345"/>
      <c r="B345" s="50"/>
      <c r="C345" s="90"/>
      <c r="D345" s="75"/>
      <c r="E345" s="39"/>
      <c r="K345" s="49">
        <v>600</v>
      </c>
    </row>
    <row r="346" spans="1:11" s="60" customFormat="1">
      <c r="A346"/>
      <c r="B346" s="50"/>
      <c r="C346" s="90"/>
      <c r="D346" s="75"/>
      <c r="E346" s="39"/>
    </row>
    <row r="347" spans="1:11" s="60" customFormat="1">
      <c r="A347"/>
      <c r="B347" s="50"/>
      <c r="C347" s="90"/>
      <c r="D347" s="75"/>
      <c r="E347" s="39"/>
    </row>
    <row r="348" spans="1:11" s="60" customFormat="1">
      <c r="A348"/>
      <c r="B348" s="50"/>
      <c r="C348" s="90"/>
      <c r="D348" s="75"/>
      <c r="E348" s="39"/>
      <c r="K348" s="49">
        <v>200</v>
      </c>
    </row>
    <row r="349" spans="1:11" s="60" customFormat="1">
      <c r="A349"/>
      <c r="B349" s="50"/>
      <c r="C349" s="90"/>
      <c r="D349" s="75"/>
      <c r="E349" s="39"/>
    </row>
    <row r="350" spans="1:11" s="60" customFormat="1">
      <c r="A350"/>
      <c r="B350" s="50"/>
      <c r="C350" s="90"/>
      <c r="D350" s="75"/>
      <c r="E350" s="39"/>
    </row>
    <row r="351" spans="1:11" s="60" customFormat="1">
      <c r="A351"/>
      <c r="B351" s="50"/>
      <c r="C351" s="90"/>
      <c r="D351" s="75"/>
      <c r="E351" s="39"/>
    </row>
    <row r="352" spans="1:11" s="60" customFormat="1">
      <c r="A352"/>
      <c r="B352" s="50"/>
      <c r="C352" s="90"/>
      <c r="D352" s="75"/>
      <c r="E352" s="39"/>
    </row>
    <row r="353" spans="1:5" s="60" customFormat="1">
      <c r="A353"/>
      <c r="B353" s="50"/>
      <c r="C353" s="90"/>
      <c r="D353" s="75"/>
      <c r="E353" s="39"/>
    </row>
    <row r="354" spans="1:5" s="60" customFormat="1">
      <c r="A354"/>
      <c r="B354" s="50"/>
      <c r="C354" s="90"/>
      <c r="D354" s="75"/>
      <c r="E354" s="39"/>
    </row>
    <row r="355" spans="1:5" s="60" customFormat="1">
      <c r="A355"/>
      <c r="B355" s="50"/>
      <c r="C355" s="90"/>
      <c r="D355" s="75"/>
      <c r="E355" s="39"/>
    </row>
    <row r="356" spans="1:5" s="60" customFormat="1">
      <c r="A356"/>
      <c r="B356" s="50"/>
      <c r="C356" s="90"/>
      <c r="D356" s="75"/>
      <c r="E356" s="39"/>
    </row>
    <row r="357" spans="1:5" s="60" customFormat="1">
      <c r="A357"/>
      <c r="B357" s="50"/>
      <c r="C357" s="90"/>
      <c r="D357" s="75"/>
      <c r="E357" s="39"/>
    </row>
    <row r="358" spans="1:5" s="60" customFormat="1">
      <c r="A358"/>
      <c r="B358" s="50"/>
      <c r="C358" s="90"/>
      <c r="D358" s="75"/>
      <c r="E358" s="39"/>
    </row>
    <row r="359" spans="1:5" s="60" customFormat="1">
      <c r="A359"/>
      <c r="B359" s="50"/>
      <c r="C359" s="90"/>
      <c r="D359" s="75"/>
      <c r="E359" s="39"/>
    </row>
    <row r="360" spans="1:5" s="60" customFormat="1">
      <c r="A360"/>
      <c r="B360" s="50"/>
      <c r="C360" s="90"/>
      <c r="D360" s="75"/>
      <c r="E360" s="39"/>
    </row>
    <row r="361" spans="1:5" s="60" customFormat="1">
      <c r="A361"/>
      <c r="B361" s="50"/>
      <c r="C361" s="90"/>
      <c r="D361" s="75"/>
      <c r="E361" s="39"/>
    </row>
    <row r="362" spans="1:5" s="60" customFormat="1">
      <c r="A362"/>
      <c r="B362" s="50"/>
      <c r="C362" s="90"/>
      <c r="D362" s="75"/>
      <c r="E362" s="39"/>
    </row>
    <row r="363" spans="1:5" s="60" customFormat="1">
      <c r="A363"/>
      <c r="B363" s="50"/>
      <c r="C363" s="90"/>
      <c r="D363" s="75"/>
      <c r="E363" s="39"/>
    </row>
    <row r="364" spans="1:5" s="60" customFormat="1">
      <c r="A364"/>
      <c r="B364" s="50"/>
      <c r="C364" s="90"/>
      <c r="D364" s="75"/>
      <c r="E364" s="39"/>
    </row>
    <row r="365" spans="1:5" s="60" customFormat="1">
      <c r="A365"/>
      <c r="B365" s="50"/>
      <c r="C365" s="90"/>
      <c r="D365" s="75"/>
      <c r="E365" s="39"/>
    </row>
    <row r="366" spans="1:5" s="60" customFormat="1">
      <c r="A366"/>
      <c r="B366" s="50"/>
      <c r="C366" s="90"/>
      <c r="D366" s="75"/>
      <c r="E366" s="39"/>
    </row>
    <row r="367" spans="1:5" s="60" customFormat="1">
      <c r="A367"/>
      <c r="B367" s="50"/>
      <c r="C367" s="90"/>
      <c r="D367" s="75"/>
      <c r="E367" s="39"/>
    </row>
    <row r="368" spans="1:5" s="60" customFormat="1">
      <c r="A368"/>
      <c r="B368" s="50"/>
      <c r="C368" s="90"/>
      <c r="D368" s="75"/>
      <c r="E368" s="39"/>
    </row>
    <row r="369" spans="1:11" s="60" customFormat="1">
      <c r="A369"/>
      <c r="B369" s="50"/>
      <c r="C369" s="90"/>
      <c r="D369" s="75"/>
      <c r="E369" s="39"/>
    </row>
    <row r="370" spans="1:11" s="60" customFormat="1">
      <c r="A370"/>
      <c r="B370" s="50"/>
      <c r="C370" s="90"/>
      <c r="D370" s="75"/>
      <c r="E370" s="39"/>
    </row>
    <row r="371" spans="1:11" s="60" customFormat="1">
      <c r="A371"/>
      <c r="B371" s="50"/>
      <c r="C371" s="90"/>
      <c r="D371" s="75"/>
      <c r="E371" s="39"/>
    </row>
    <row r="372" spans="1:11" s="60" customFormat="1">
      <c r="A372"/>
      <c r="B372" s="50"/>
      <c r="C372" s="90"/>
      <c r="D372" s="75"/>
      <c r="E372" s="39"/>
    </row>
    <row r="373" spans="1:11" s="60" customFormat="1">
      <c r="A373"/>
      <c r="B373" s="50"/>
      <c r="C373" s="90"/>
      <c r="D373" s="75"/>
      <c r="E373" s="39"/>
    </row>
    <row r="374" spans="1:11" s="60" customFormat="1">
      <c r="A374"/>
      <c r="B374" s="50"/>
      <c r="C374" s="90"/>
      <c r="D374" s="75"/>
      <c r="E374" s="39"/>
    </row>
    <row r="375" spans="1:11" s="60" customFormat="1">
      <c r="A375"/>
      <c r="B375" s="50"/>
      <c r="C375" s="90"/>
      <c r="D375" s="75"/>
      <c r="E375" s="39"/>
    </row>
    <row r="376" spans="1:11">
      <c r="F376" s="60"/>
      <c r="G376" s="60"/>
      <c r="H376" s="60"/>
      <c r="I376" s="60"/>
      <c r="J376" s="60"/>
      <c r="K376" s="49"/>
    </row>
    <row r="377" spans="1:11">
      <c r="F377" s="60"/>
      <c r="G377" s="60"/>
      <c r="H377" s="60"/>
      <c r="I377" s="60"/>
      <c r="J377" s="60"/>
      <c r="K377" s="60"/>
    </row>
    <row r="378" spans="1:11">
      <c r="F378" s="60"/>
      <c r="G378" s="60"/>
      <c r="H378" s="60"/>
      <c r="I378" s="60"/>
      <c r="J378" s="60"/>
      <c r="K378" s="60"/>
    </row>
    <row r="379" spans="1:11">
      <c r="G379" s="60"/>
      <c r="H379" s="60"/>
      <c r="I379" s="52"/>
      <c r="J379" s="52"/>
    </row>
    <row r="380" spans="1:11">
      <c r="G380" s="60"/>
      <c r="H380" s="60"/>
      <c r="I380" s="52"/>
      <c r="J380" s="52"/>
    </row>
    <row r="381" spans="1:11">
      <c r="G381" s="60"/>
      <c r="H381" s="60"/>
      <c r="I381" s="60"/>
      <c r="J381" s="60"/>
    </row>
    <row r="382" spans="1:11">
      <c r="G382" s="60"/>
      <c r="H382" s="60"/>
      <c r="I382" s="60"/>
      <c r="J382" s="52"/>
    </row>
    <row r="383" spans="1:11">
      <c r="G383" s="60"/>
      <c r="H383" s="60"/>
      <c r="I383" s="60"/>
      <c r="J383" s="60"/>
    </row>
    <row r="384" spans="1:11">
      <c r="G384" s="60"/>
      <c r="H384" s="60"/>
      <c r="I384" s="60"/>
      <c r="J384" s="60"/>
    </row>
    <row r="385" spans="7:10">
      <c r="G385" s="60"/>
      <c r="H385" s="49"/>
      <c r="I385" s="60"/>
      <c r="J385" s="49"/>
    </row>
    <row r="386" spans="7:10">
      <c r="G386" s="60"/>
      <c r="H386" s="49"/>
      <c r="I386" s="60"/>
      <c r="J386" s="49"/>
    </row>
    <row r="387" spans="7:10">
      <c r="G387" s="60"/>
      <c r="H387" s="49"/>
      <c r="I387" s="60"/>
      <c r="J387" s="49"/>
    </row>
    <row r="388" spans="7:10">
      <c r="G388" s="60"/>
      <c r="H388" s="60"/>
      <c r="I388" s="60"/>
      <c r="J388" s="49"/>
    </row>
    <row r="389" spans="7:10">
      <c r="G389" s="60"/>
      <c r="H389" s="60"/>
      <c r="I389" s="60"/>
      <c r="J389" s="60"/>
    </row>
    <row r="390" spans="7:10">
      <c r="G390" s="60"/>
      <c r="H390" s="60"/>
      <c r="I390" s="60"/>
      <c r="J390" s="52"/>
    </row>
    <row r="391" spans="7:10">
      <c r="G391" s="60"/>
      <c r="H391" s="60"/>
      <c r="I391" s="60"/>
      <c r="J391" s="60"/>
    </row>
    <row r="392" spans="7:10">
      <c r="G392" s="60"/>
      <c r="H392" s="49"/>
      <c r="I392" s="60"/>
      <c r="J392" s="49"/>
    </row>
    <row r="403" spans="6:6">
      <c r="F403" s="52"/>
    </row>
    <row r="404" spans="6:6">
      <c r="F404" s="60"/>
    </row>
    <row r="405" spans="6:6">
      <c r="F405" s="60"/>
    </row>
    <row r="406" spans="6:6">
      <c r="F406" s="60"/>
    </row>
    <row r="407" spans="6:6">
      <c r="F407" s="52"/>
    </row>
    <row r="408" spans="6:6">
      <c r="F408" s="60"/>
    </row>
    <row r="409" spans="6:6">
      <c r="F409" s="60"/>
    </row>
    <row r="410" spans="6:6">
      <c r="F410" s="60"/>
    </row>
    <row r="411" spans="6:6">
      <c r="F411" s="52"/>
    </row>
    <row r="412" spans="6:6">
      <c r="F412" s="60"/>
    </row>
    <row r="413" spans="6:6">
      <c r="F413" s="60"/>
    </row>
    <row r="414" spans="6:6">
      <c r="F414" s="60"/>
    </row>
    <row r="415" spans="6:6">
      <c r="F415" s="52"/>
    </row>
    <row r="416" spans="6:6">
      <c r="F416" s="60"/>
    </row>
    <row r="417" spans="6:6">
      <c r="F417" s="60"/>
    </row>
    <row r="418" spans="6:6">
      <c r="F418" s="60"/>
    </row>
    <row r="419" spans="6:6">
      <c r="F419" s="52"/>
    </row>
    <row r="420" spans="6:6">
      <c r="F420" s="60"/>
    </row>
    <row r="421" spans="6:6">
      <c r="F421" s="60"/>
    </row>
    <row r="422" spans="6:6">
      <c r="F422" s="60"/>
    </row>
    <row r="423" spans="6:6">
      <c r="F423" s="52"/>
    </row>
    <row r="424" spans="6:6">
      <c r="F424" s="60"/>
    </row>
    <row r="425" spans="6:6">
      <c r="F425" s="60"/>
    </row>
    <row r="426" spans="6:6">
      <c r="F426" s="60"/>
    </row>
    <row r="427" spans="6:6">
      <c r="F427" s="52"/>
    </row>
    <row r="428" spans="6:6">
      <c r="F428" s="52"/>
    </row>
    <row r="429" spans="6:6">
      <c r="F429" s="52"/>
    </row>
    <row r="488" spans="6:7">
      <c r="F488" t="s">
        <v>155</v>
      </c>
      <c r="G488" s="40" t="e">
        <f>SUM(E285,E279,E270,#REF!,E254,E219,E215,E204,#REF!,#REF!,E195,#REF!,E184,#REF!,#REF!,#REF!,#REF!,#REF!,#REF!,E177,E170,E164,E158,E152,#REF!,E141,E134,#REF!,E122,#REF!,#REF!,E108,E91,E77,#REF!,E38,E28,E24)</f>
        <v>#REF!</v>
      </c>
    </row>
    <row r="490" spans="6:7">
      <c r="F490" t="s">
        <v>224</v>
      </c>
      <c r="G490" s="40" t="e">
        <f>SUM(G488, 'Tier 4'!E79, 'Tier 3'!G35, 'Tier 2'!G48, 'Tier 1'!G219)</f>
        <v>#REF!</v>
      </c>
    </row>
  </sheetData>
  <mergeCells count="34">
    <mergeCell ref="F207:I207"/>
    <mergeCell ref="F208:I208"/>
    <mergeCell ref="F209:I209"/>
    <mergeCell ref="G187:J187"/>
    <mergeCell ref="G174:J174"/>
    <mergeCell ref="G180:J180"/>
    <mergeCell ref="G181:J181"/>
    <mergeCell ref="G184:J184"/>
    <mergeCell ref="F206:I206"/>
    <mergeCell ref="G185:J185"/>
    <mergeCell ref="G186:J186"/>
    <mergeCell ref="G175:J175"/>
    <mergeCell ref="G176:J176"/>
    <mergeCell ref="G177:J177"/>
    <mergeCell ref="G178:J178"/>
    <mergeCell ref="G179:J179"/>
    <mergeCell ref="G171:J171"/>
    <mergeCell ref="G158:J158"/>
    <mergeCell ref="G165:J165"/>
    <mergeCell ref="G166:J166"/>
    <mergeCell ref="G167:J167"/>
    <mergeCell ref="G168:J168"/>
    <mergeCell ref="G169:J169"/>
    <mergeCell ref="G170:J170"/>
    <mergeCell ref="G160:J160"/>
    <mergeCell ref="G164:J164"/>
    <mergeCell ref="G161:J161"/>
    <mergeCell ref="A1:E1"/>
    <mergeCell ref="G156:J156"/>
    <mergeCell ref="G157:J157"/>
    <mergeCell ref="G159:J159"/>
    <mergeCell ref="G153:J153"/>
    <mergeCell ref="G154:J154"/>
    <mergeCell ref="G155:J155"/>
  </mergeCells>
  <phoneticPr fontId="22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Tier 1</vt:lpstr>
      <vt:lpstr>Tier 2</vt:lpstr>
      <vt:lpstr>Tier 3</vt:lpstr>
      <vt:lpstr>Tier 4</vt:lpstr>
      <vt:lpstr>Tier 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Addison Chenault</dc:creator>
  <cp:lastModifiedBy>Dustyn Hall</cp:lastModifiedBy>
  <cp:lastPrinted>2015-03-13T23:56:43Z</cp:lastPrinted>
  <dcterms:created xsi:type="dcterms:W3CDTF">2014-02-27T21:54:33Z</dcterms:created>
  <dcterms:modified xsi:type="dcterms:W3CDTF">2015-03-17T23:20:14Z</dcterms:modified>
</cp:coreProperties>
</file>